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-105" yWindow="-105" windowWidth="19395" windowHeight="11475" firstSheet="3" activeTab="6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ENTE_PUBLICO">'[1]Info General'!$C$6</definedName>
    <definedName name="Print_Area" localSheetId="0">'Formato 1'!$A$1:$F$82</definedName>
    <definedName name="Print_Area" localSheetId="5">'Formato 6 a)'!$A$1:$G$160</definedName>
    <definedName name="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8" l="1"/>
  <c r="F19" i="8"/>
  <c r="E19" i="8"/>
  <c r="D19" i="8"/>
  <c r="C19" i="8"/>
  <c r="B19" i="8"/>
  <c r="G9" i="8"/>
  <c r="G29" i="8" s="1"/>
  <c r="F9" i="8"/>
  <c r="F29" i="8" s="1"/>
  <c r="E9" i="8"/>
  <c r="E29" i="8" s="1"/>
  <c r="D9" i="8"/>
  <c r="D29" i="8" s="1"/>
  <c r="C9" i="8"/>
  <c r="C29" i="8" s="1"/>
  <c r="B9" i="8"/>
  <c r="B29" i="8" s="1"/>
  <c r="D64" i="5"/>
  <c r="C64" i="5"/>
  <c r="B64" i="5"/>
  <c r="D72" i="5"/>
  <c r="D74" i="5" s="1"/>
  <c r="C72" i="5"/>
  <c r="C74" i="5" s="1"/>
  <c r="D49" i="5"/>
  <c r="C49" i="5"/>
  <c r="C57" i="5" s="1"/>
  <c r="C59" i="5" s="1"/>
  <c r="B49" i="5"/>
  <c r="B57" i="5"/>
  <c r="B59" i="5" s="1"/>
  <c r="D40" i="5"/>
  <c r="C40" i="5"/>
  <c r="B40" i="5"/>
  <c r="D37" i="5"/>
  <c r="D44" i="5" s="1"/>
  <c r="D8" i="5" s="1"/>
  <c r="C37" i="5"/>
  <c r="B37" i="5"/>
  <c r="D29" i="5"/>
  <c r="C29" i="5"/>
  <c r="B29" i="5"/>
  <c r="D17" i="5"/>
  <c r="C17" i="5"/>
  <c r="D13" i="5"/>
  <c r="C13" i="5"/>
  <c r="B13" i="5"/>
  <c r="G18" i="19"/>
  <c r="F18" i="19"/>
  <c r="E18" i="19"/>
  <c r="D18" i="19"/>
  <c r="C18" i="19"/>
  <c r="B18" i="19"/>
  <c r="G7" i="19"/>
  <c r="F7" i="19"/>
  <c r="F29" i="19" s="1"/>
  <c r="E7" i="19"/>
  <c r="E29" i="19" s="1"/>
  <c r="D7" i="19"/>
  <c r="C7" i="19"/>
  <c r="B7" i="19"/>
  <c r="B29" i="19" s="1"/>
  <c r="G31" i="10"/>
  <c r="G21" i="10" s="1"/>
  <c r="G30" i="10"/>
  <c r="G29" i="10"/>
  <c r="G28" i="10"/>
  <c r="F28" i="10"/>
  <c r="F21" i="10" s="1"/>
  <c r="E28" i="10"/>
  <c r="D28" i="10"/>
  <c r="C28" i="10"/>
  <c r="B28" i="10"/>
  <c r="B21" i="10" s="1"/>
  <c r="G27" i="10"/>
  <c r="G26" i="10"/>
  <c r="G25" i="10"/>
  <c r="G24" i="10"/>
  <c r="F24" i="10"/>
  <c r="E24" i="10"/>
  <c r="D24" i="10"/>
  <c r="D21" i="10" s="1"/>
  <c r="C24" i="10"/>
  <c r="C21" i="10" s="1"/>
  <c r="B24" i="10"/>
  <c r="G23" i="10"/>
  <c r="G22" i="10"/>
  <c r="E21" i="10"/>
  <c r="G19" i="10"/>
  <c r="G18" i="10"/>
  <c r="G17" i="10"/>
  <c r="G16" i="10" s="1"/>
  <c r="F16" i="10"/>
  <c r="F9" i="10" s="1"/>
  <c r="E16" i="10"/>
  <c r="D16" i="10"/>
  <c r="C16" i="10"/>
  <c r="C9" i="10" s="1"/>
  <c r="B16" i="10"/>
  <c r="G15" i="10"/>
  <c r="G14" i="10"/>
  <c r="G13" i="10"/>
  <c r="F12" i="10"/>
  <c r="E12" i="10"/>
  <c r="E9" i="10" s="1"/>
  <c r="D12" i="10"/>
  <c r="D9" i="10" s="1"/>
  <c r="C12" i="10"/>
  <c r="B12" i="10"/>
  <c r="B9" i="10" s="1"/>
  <c r="G11" i="10"/>
  <c r="G10" i="10"/>
  <c r="G75" i="9"/>
  <c r="G74" i="9"/>
  <c r="G73" i="9"/>
  <c r="G72" i="9"/>
  <c r="G71" i="9"/>
  <c r="F71" i="9"/>
  <c r="E71" i="9"/>
  <c r="D71" i="9"/>
  <c r="C71" i="9"/>
  <c r="B71" i="9"/>
  <c r="G70" i="9"/>
  <c r="G69" i="9"/>
  <c r="G68" i="9"/>
  <c r="G67" i="9"/>
  <c r="G66" i="9"/>
  <c r="G65" i="9"/>
  <c r="G64" i="9"/>
  <c r="G63" i="9"/>
  <c r="G62" i="9"/>
  <c r="F61" i="9"/>
  <c r="E61" i="9"/>
  <c r="D61" i="9"/>
  <c r="C61" i="9"/>
  <c r="B61" i="9"/>
  <c r="G60" i="9"/>
  <c r="G59" i="9"/>
  <c r="G58" i="9"/>
  <c r="G57" i="9"/>
  <c r="G56" i="9"/>
  <c r="G55" i="9"/>
  <c r="G54" i="9"/>
  <c r="F53" i="9"/>
  <c r="E53" i="9"/>
  <c r="D53" i="9"/>
  <c r="C53" i="9"/>
  <c r="B53" i="9"/>
  <c r="G52" i="9"/>
  <c r="G51" i="9"/>
  <c r="G50" i="9"/>
  <c r="G49" i="9"/>
  <c r="G48" i="9"/>
  <c r="G47" i="9"/>
  <c r="G46" i="9"/>
  <c r="G45" i="9"/>
  <c r="F44" i="9"/>
  <c r="E44" i="9"/>
  <c r="D44" i="9"/>
  <c r="C44" i="9"/>
  <c r="B44" i="9"/>
  <c r="G41" i="9"/>
  <c r="G40" i="9"/>
  <c r="G39" i="9"/>
  <c r="G37" i="9" s="1"/>
  <c r="G38" i="9"/>
  <c r="F37" i="9"/>
  <c r="E37" i="9"/>
  <c r="D37" i="9"/>
  <c r="C37" i="9"/>
  <c r="B37" i="9"/>
  <c r="G36" i="9"/>
  <c r="G35" i="9"/>
  <c r="G34" i="9"/>
  <c r="G33" i="9"/>
  <c r="G32" i="9"/>
  <c r="G31" i="9"/>
  <c r="G30" i="9"/>
  <c r="G29" i="9"/>
  <c r="G28" i="9"/>
  <c r="F27" i="9"/>
  <c r="E27" i="9"/>
  <c r="D27" i="9"/>
  <c r="G27" i="9" s="1"/>
  <c r="C27" i="9"/>
  <c r="B27" i="9"/>
  <c r="G26" i="9"/>
  <c r="G25" i="9"/>
  <c r="G24" i="9"/>
  <c r="G23" i="9"/>
  <c r="G22" i="9"/>
  <c r="G21" i="9"/>
  <c r="G20" i="9"/>
  <c r="G19" i="9" s="1"/>
  <c r="F19" i="9"/>
  <c r="E19" i="9"/>
  <c r="D19" i="9"/>
  <c r="C19" i="9"/>
  <c r="B19" i="9"/>
  <c r="G18" i="9"/>
  <c r="G17" i="9"/>
  <c r="G16" i="9"/>
  <c r="G15" i="9"/>
  <c r="G14" i="9"/>
  <c r="G13" i="9"/>
  <c r="G12" i="9"/>
  <c r="G11" i="9"/>
  <c r="F10" i="9"/>
  <c r="E10" i="9"/>
  <c r="D10" i="9"/>
  <c r="C10" i="9"/>
  <c r="B10" i="9"/>
  <c r="G157" i="7"/>
  <c r="G156" i="7"/>
  <c r="G155" i="7"/>
  <c r="G154" i="7"/>
  <c r="G153" i="7"/>
  <c r="G152" i="7"/>
  <c r="G151" i="7"/>
  <c r="F150" i="7"/>
  <c r="E150" i="7"/>
  <c r="D150" i="7"/>
  <c r="C150" i="7"/>
  <c r="B150" i="7"/>
  <c r="G149" i="7"/>
  <c r="G148" i="7"/>
  <c r="G147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F137" i="7"/>
  <c r="E137" i="7"/>
  <c r="D137" i="7"/>
  <c r="C137" i="7"/>
  <c r="B137" i="7"/>
  <c r="G136" i="7"/>
  <c r="G135" i="7"/>
  <c r="G134" i="7"/>
  <c r="G133" i="7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F123" i="7"/>
  <c r="E123" i="7"/>
  <c r="D123" i="7"/>
  <c r="C123" i="7"/>
  <c r="B123" i="7"/>
  <c r="G122" i="7"/>
  <c r="G121" i="7"/>
  <c r="G120" i="7"/>
  <c r="G119" i="7"/>
  <c r="G118" i="7"/>
  <c r="G117" i="7"/>
  <c r="G116" i="7"/>
  <c r="G115" i="7"/>
  <c r="G114" i="7"/>
  <c r="F113" i="7"/>
  <c r="E113" i="7"/>
  <c r="D113" i="7"/>
  <c r="C113" i="7"/>
  <c r="B113" i="7"/>
  <c r="G112" i="7"/>
  <c r="G111" i="7"/>
  <c r="G110" i="7"/>
  <c r="G109" i="7"/>
  <c r="G108" i="7"/>
  <c r="G107" i="7"/>
  <c r="G106" i="7"/>
  <c r="G105" i="7"/>
  <c r="G104" i="7"/>
  <c r="F103" i="7"/>
  <c r="E103" i="7"/>
  <c r="D103" i="7"/>
  <c r="C103" i="7"/>
  <c r="B103" i="7"/>
  <c r="G102" i="7"/>
  <c r="G101" i="7"/>
  <c r="G100" i="7"/>
  <c r="G99" i="7"/>
  <c r="G98" i="7"/>
  <c r="G97" i="7"/>
  <c r="G96" i="7"/>
  <c r="G95" i="7"/>
  <c r="G94" i="7"/>
  <c r="F93" i="7"/>
  <c r="E93" i="7"/>
  <c r="D93" i="7"/>
  <c r="C93" i="7"/>
  <c r="B93" i="7"/>
  <c r="G92" i="7"/>
  <c r="G91" i="7"/>
  <c r="G90" i="7"/>
  <c r="G89" i="7"/>
  <c r="G88" i="7"/>
  <c r="G87" i="7"/>
  <c r="G86" i="7"/>
  <c r="G85" i="7" s="1"/>
  <c r="F85" i="7"/>
  <c r="E85" i="7"/>
  <c r="D85" i="7"/>
  <c r="C85" i="7"/>
  <c r="B85" i="7"/>
  <c r="G82" i="7"/>
  <c r="G81" i="7"/>
  <c r="G80" i="7"/>
  <c r="G79" i="7"/>
  <c r="G78" i="7"/>
  <c r="G77" i="7"/>
  <c r="G76" i="7"/>
  <c r="F75" i="7"/>
  <c r="E75" i="7"/>
  <c r="D75" i="7"/>
  <c r="C75" i="7"/>
  <c r="B75" i="7"/>
  <c r="G74" i="7"/>
  <c r="G73" i="7"/>
  <c r="G72" i="7"/>
  <c r="F71" i="7"/>
  <c r="E71" i="7"/>
  <c r="D71" i="7"/>
  <c r="C71" i="7"/>
  <c r="B71" i="7"/>
  <c r="G70" i="7"/>
  <c r="G69" i="7"/>
  <c r="G68" i="7"/>
  <c r="G67" i="7"/>
  <c r="G66" i="7"/>
  <c r="G65" i="7"/>
  <c r="G64" i="7"/>
  <c r="G63" i="7"/>
  <c r="F62" i="7"/>
  <c r="E62" i="7"/>
  <c r="D62" i="7"/>
  <c r="C62" i="7"/>
  <c r="B62" i="7"/>
  <c r="G61" i="7"/>
  <c r="G60" i="7"/>
  <c r="G59" i="7"/>
  <c r="F58" i="7"/>
  <c r="E58" i="7"/>
  <c r="D58" i="7"/>
  <c r="C58" i="7"/>
  <c r="B58" i="7"/>
  <c r="G57" i="7"/>
  <c r="G56" i="7"/>
  <c r="G55" i="7"/>
  <c r="G54" i="7"/>
  <c r="G53" i="7"/>
  <c r="G52" i="7"/>
  <c r="G51" i="7"/>
  <c r="G50" i="7"/>
  <c r="G49" i="7"/>
  <c r="F48" i="7"/>
  <c r="E48" i="7"/>
  <c r="D48" i="7"/>
  <c r="C48" i="7"/>
  <c r="B48" i="7"/>
  <c r="G47" i="7"/>
  <c r="G46" i="7"/>
  <c r="G45" i="7"/>
  <c r="G44" i="7"/>
  <c r="G43" i="7"/>
  <c r="G42" i="7"/>
  <c r="G41" i="7"/>
  <c r="G40" i="7"/>
  <c r="G39" i="7"/>
  <c r="F38" i="7"/>
  <c r="E38" i="7"/>
  <c r="D38" i="7"/>
  <c r="C38" i="7"/>
  <c r="B38" i="7"/>
  <c r="G37" i="7"/>
  <c r="G36" i="7"/>
  <c r="G35" i="7"/>
  <c r="G34" i="7"/>
  <c r="G33" i="7"/>
  <c r="G32" i="7"/>
  <c r="G31" i="7"/>
  <c r="G30" i="7"/>
  <c r="G29" i="7"/>
  <c r="F28" i="7"/>
  <c r="E28" i="7"/>
  <c r="D28" i="7"/>
  <c r="C28" i="7"/>
  <c r="B28" i="7"/>
  <c r="G27" i="7"/>
  <c r="G26" i="7"/>
  <c r="G25" i="7"/>
  <c r="G24" i="7"/>
  <c r="G23" i="7"/>
  <c r="G22" i="7"/>
  <c r="G21" i="7"/>
  <c r="G20" i="7"/>
  <c r="G19" i="7"/>
  <c r="F18" i="7"/>
  <c r="E18" i="7"/>
  <c r="D18" i="7"/>
  <c r="C18" i="7"/>
  <c r="B18" i="7"/>
  <c r="G17" i="7"/>
  <c r="G16" i="7"/>
  <c r="G15" i="7"/>
  <c r="G14" i="7"/>
  <c r="G13" i="7"/>
  <c r="G12" i="7"/>
  <c r="G11" i="7"/>
  <c r="F10" i="7"/>
  <c r="E10" i="7"/>
  <c r="D10" i="7"/>
  <c r="C10" i="7"/>
  <c r="B10" i="7"/>
  <c r="F75" i="6"/>
  <c r="E75" i="6"/>
  <c r="D75" i="6"/>
  <c r="C75" i="6"/>
  <c r="B75" i="6"/>
  <c r="G74" i="6"/>
  <c r="G73" i="6"/>
  <c r="G68" i="6"/>
  <c r="G67" i="6" s="1"/>
  <c r="G63" i="6"/>
  <c r="G62" i="6"/>
  <c r="G61" i="6"/>
  <c r="G60" i="6"/>
  <c r="F59" i="6"/>
  <c r="E59" i="6"/>
  <c r="D59" i="6"/>
  <c r="C59" i="6"/>
  <c r="B59" i="6"/>
  <c r="G58" i="6"/>
  <c r="G57" i="6"/>
  <c r="G56" i="6"/>
  <c r="G55" i="6"/>
  <c r="F54" i="6"/>
  <c r="E54" i="6"/>
  <c r="D54" i="6"/>
  <c r="C54" i="6"/>
  <c r="B54" i="6"/>
  <c r="G53" i="6"/>
  <c r="G52" i="6"/>
  <c r="G51" i="6"/>
  <c r="G50" i="6"/>
  <c r="G49" i="6"/>
  <c r="G48" i="6"/>
  <c r="G47" i="6"/>
  <c r="G46" i="6"/>
  <c r="F45" i="6"/>
  <c r="E45" i="6"/>
  <c r="D45" i="6"/>
  <c r="C45" i="6"/>
  <c r="B45" i="6"/>
  <c r="G39" i="6"/>
  <c r="G37" i="6" s="1"/>
  <c r="G38" i="6"/>
  <c r="F37" i="6"/>
  <c r="E37" i="6"/>
  <c r="D37" i="6"/>
  <c r="C37" i="6"/>
  <c r="B37" i="6"/>
  <c r="G36" i="6"/>
  <c r="G35" i="6" s="1"/>
  <c r="G34" i="6"/>
  <c r="G33" i="6"/>
  <c r="G32" i="6"/>
  <c r="G31" i="6"/>
  <c r="G30" i="6"/>
  <c r="G29" i="6"/>
  <c r="F28" i="6"/>
  <c r="E28" i="6"/>
  <c r="D28" i="6"/>
  <c r="C28" i="6"/>
  <c r="B28" i="6"/>
  <c r="G27" i="6"/>
  <c r="G26" i="6"/>
  <c r="G25" i="6"/>
  <c r="G24" i="6"/>
  <c r="G23" i="6"/>
  <c r="G22" i="6"/>
  <c r="G21" i="6"/>
  <c r="G20" i="6"/>
  <c r="G19" i="6"/>
  <c r="G18" i="6"/>
  <c r="G17" i="6"/>
  <c r="F16" i="6"/>
  <c r="F41" i="6" s="1"/>
  <c r="E16" i="6"/>
  <c r="E41" i="6" s="1"/>
  <c r="D16" i="6"/>
  <c r="D41" i="6" s="1"/>
  <c r="C16" i="6"/>
  <c r="C41" i="6" s="1"/>
  <c r="B16" i="6"/>
  <c r="B41" i="6" s="1"/>
  <c r="G15" i="6"/>
  <c r="G14" i="6"/>
  <c r="G13" i="6"/>
  <c r="G12" i="6"/>
  <c r="G11" i="6"/>
  <c r="G10" i="6"/>
  <c r="G9" i="6"/>
  <c r="H27" i="3"/>
  <c r="G27" i="3"/>
  <c r="F27" i="3"/>
  <c r="E27" i="3"/>
  <c r="D27" i="3"/>
  <c r="C27" i="3"/>
  <c r="B27" i="3"/>
  <c r="H22" i="3"/>
  <c r="G22" i="3"/>
  <c r="F22" i="3"/>
  <c r="E22" i="3"/>
  <c r="D22" i="3"/>
  <c r="C22" i="3"/>
  <c r="B22" i="3"/>
  <c r="H13" i="3"/>
  <c r="G13" i="3"/>
  <c r="F13" i="3"/>
  <c r="E13" i="3"/>
  <c r="D13" i="3"/>
  <c r="C13" i="3"/>
  <c r="B13" i="3"/>
  <c r="H9" i="3"/>
  <c r="G9" i="3"/>
  <c r="F9" i="3"/>
  <c r="E9" i="3"/>
  <c r="D9" i="3"/>
  <c r="C9" i="3"/>
  <c r="C8" i="3" s="1"/>
  <c r="C20" i="3" s="1"/>
  <c r="B9" i="3"/>
  <c r="H8" i="3"/>
  <c r="H20" i="3" s="1"/>
  <c r="G8" i="3"/>
  <c r="G20" i="3" s="1"/>
  <c r="F8" i="3"/>
  <c r="F20" i="3" s="1"/>
  <c r="E8" i="3"/>
  <c r="E20" i="3" s="1"/>
  <c r="F75" i="2"/>
  <c r="E75" i="2"/>
  <c r="F68" i="2"/>
  <c r="E68" i="2"/>
  <c r="F63" i="2"/>
  <c r="F79" i="2" s="1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F47" i="2" s="1"/>
  <c r="F59" i="2" s="1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B9" i="2"/>
  <c r="D6" i="19"/>
  <c r="E6" i="19" s="1"/>
  <c r="F6" i="19" s="1"/>
  <c r="G6" i="19" s="1"/>
  <c r="C6" i="19"/>
  <c r="D6" i="16"/>
  <c r="E6" i="16" s="1"/>
  <c r="F6" i="16" s="1"/>
  <c r="G6" i="16" s="1"/>
  <c r="C6" i="16"/>
  <c r="B6" i="3"/>
  <c r="F6" i="2"/>
  <c r="E6" i="2"/>
  <c r="A2" i="25"/>
  <c r="A2" i="22"/>
  <c r="A2" i="20"/>
  <c r="A2" i="19"/>
  <c r="A2" i="16"/>
  <c r="G12" i="10" l="1"/>
  <c r="G9" i="10" s="1"/>
  <c r="G33" i="10" s="1"/>
  <c r="F33" i="10"/>
  <c r="E33" i="10"/>
  <c r="C33" i="10"/>
  <c r="B33" i="10"/>
  <c r="D33" i="10"/>
  <c r="C43" i="9"/>
  <c r="G61" i="9"/>
  <c r="D43" i="9"/>
  <c r="G53" i="9"/>
  <c r="B43" i="9"/>
  <c r="F43" i="9"/>
  <c r="E43" i="9"/>
  <c r="G44" i="9"/>
  <c r="G10" i="9"/>
  <c r="G9" i="9" s="1"/>
  <c r="F9" i="9"/>
  <c r="C9" i="9"/>
  <c r="C77" i="9" s="1"/>
  <c r="B9" i="9"/>
  <c r="E9" i="9"/>
  <c r="D9" i="9"/>
  <c r="G29" i="19"/>
  <c r="D29" i="19"/>
  <c r="C29" i="19"/>
  <c r="C44" i="5"/>
  <c r="C8" i="5" s="1"/>
  <c r="B44" i="5"/>
  <c r="B8" i="5" s="1"/>
  <c r="B72" i="5"/>
  <c r="B74" i="5" s="1"/>
  <c r="D57" i="5"/>
  <c r="D59" i="5" s="1"/>
  <c r="D21" i="5"/>
  <c r="D23" i="5" s="1"/>
  <c r="D25" i="5" s="1"/>
  <c r="D33" i="5" s="1"/>
  <c r="C21" i="5"/>
  <c r="C23" i="5" s="1"/>
  <c r="C25" i="5" s="1"/>
  <c r="C33" i="5" s="1"/>
  <c r="B21" i="5"/>
  <c r="B23" i="5" s="1"/>
  <c r="B25" i="5" s="1"/>
  <c r="G150" i="7"/>
  <c r="G146" i="7"/>
  <c r="B84" i="7"/>
  <c r="G137" i="7"/>
  <c r="G123" i="7"/>
  <c r="G113" i="7"/>
  <c r="G103" i="7"/>
  <c r="F84" i="7"/>
  <c r="D84" i="7"/>
  <c r="C84" i="7"/>
  <c r="G93" i="7"/>
  <c r="E84" i="7"/>
  <c r="G84" i="7"/>
  <c r="G75" i="7"/>
  <c r="G71" i="7"/>
  <c r="G62" i="7"/>
  <c r="G58" i="7"/>
  <c r="G48" i="7"/>
  <c r="G38" i="7"/>
  <c r="G28" i="7"/>
  <c r="G18" i="7"/>
  <c r="F9" i="7"/>
  <c r="G10" i="7"/>
  <c r="E9" i="7"/>
  <c r="D9" i="7"/>
  <c r="C9" i="7"/>
  <c r="B9" i="7"/>
  <c r="G75" i="6"/>
  <c r="G59" i="6"/>
  <c r="G54" i="6"/>
  <c r="F65" i="6"/>
  <c r="F70" i="6" s="1"/>
  <c r="E65" i="6"/>
  <c r="E70" i="6" s="1"/>
  <c r="D65" i="6"/>
  <c r="D70" i="6" s="1"/>
  <c r="C65" i="6"/>
  <c r="C70" i="6" s="1"/>
  <c r="B65" i="6"/>
  <c r="B70" i="6" s="1"/>
  <c r="G45" i="6"/>
  <c r="G28" i="6"/>
  <c r="G16" i="6"/>
  <c r="G41" i="6" s="1"/>
  <c r="G42" i="6" s="1"/>
  <c r="D8" i="3"/>
  <c r="D20" i="3" s="1"/>
  <c r="B8" i="3"/>
  <c r="B20" i="3" s="1"/>
  <c r="E79" i="2"/>
  <c r="F81" i="2"/>
  <c r="E47" i="2"/>
  <c r="E59" i="2" s="1"/>
  <c r="E81" i="2" s="1"/>
  <c r="C47" i="2"/>
  <c r="C62" i="2" s="1"/>
  <c r="B47" i="2"/>
  <c r="B62" i="2" s="1"/>
  <c r="B33" i="5"/>
  <c r="A5" i="10"/>
  <c r="A5" i="9"/>
  <c r="A5" i="8"/>
  <c r="A5" i="7"/>
  <c r="A4" i="6"/>
  <c r="A4" i="5"/>
  <c r="D77" i="9" l="1"/>
  <c r="G43" i="9"/>
  <c r="G77" i="9" s="1"/>
  <c r="F77" i="9"/>
  <c r="B77" i="9"/>
  <c r="E77" i="9"/>
  <c r="B159" i="7"/>
  <c r="D159" i="7"/>
  <c r="C159" i="7"/>
  <c r="F159" i="7"/>
  <c r="E159" i="7"/>
  <c r="G9" i="7"/>
  <c r="G159" i="7" s="1"/>
  <c r="G65" i="6"/>
  <c r="G70" i="6" s="1"/>
  <c r="A2" i="10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<sst xmlns="http://schemas.openxmlformats.org/spreadsheetml/2006/main" count="832" uniqueCount="561">
  <si>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</si>
  <si>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</si>
  <si>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</si>
  <si>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</si>
  <si>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</si>
  <si>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</si>
  <si>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</si>
  <si>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</si>
  <si>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</si>
  <si>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</si>
  <si>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</si>
  <si>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</si>
  <si>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</si>
  <si>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</si>
  <si>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</si>
  <si>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</si>
  <si>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</si>
  <si>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</si>
  <si>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</si>
  <si>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</si>
  <si>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</si>
  <si>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</si>
  <si>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</si>
  <si>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</si>
  <si>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</si>
  <si>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</si>
  <si>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</si>
  <si>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</si>
  <si>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</si>
  <si>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</si>
  <si>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</si>
  <si>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</si>
  <si>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</si>
  <si>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</si>
  <si>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</si>
  <si>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</si>
  <si>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</si>
  <si>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</si>
  <si>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</si>
  <si>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</si>
  <si>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</si>
  <si>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</si>
  <si>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</si>
  <si>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</si>
  <si>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</si>
  <si>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</si>
  <si>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</si>
  <si>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</si>
  <si>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</si>
  <si>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</si>
  <si>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</si>
  <si>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</si>
  <si>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</si>
  <si>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</si>
  <si>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</si>
  <si>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</si>
  <si>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</si>
  <si>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</si>
  <si>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</si>
  <si>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</si>
  <si>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</si>
  <si>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</si>
  <si>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</si>
  <si>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</si>
  <si>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</si>
  <si>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</si>
  <si>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</si>
  <si>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</si>
  <si>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</si>
  <si>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</si>
  <si>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</si>
  <si>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</si>
  <si>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</si>
  <si>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</si>
  <si>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</si>
  <si>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</si>
  <si>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</si>
  <si>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</si>
  <si>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</si>
  <si>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</si>
  <si>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</si>
  <si>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</si>
  <si>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</si>
  <si>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</si>
  <si>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</si>
  <si>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</si>
  <si>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</si>
  <si>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</si>
  <si>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</si>
  <si>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</si>
  <si>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</si>
  <si>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</si>
  <si>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</si>
  <si>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</si>
  <si>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</si>
  <si>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</si>
  <si>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</si>
  <si>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</si>
  <si>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</si>
  <si>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</si>
  <si>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</si>
  <si>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</si>
  <si>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</si>
  <si>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</si>
  <si>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</si>
  <si>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</si>
  <si>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</si>
  <si>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</si>
  <si>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</si>
  <si>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</si>
  <si>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</si>
  <si>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</si>
  <si>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</si>
  <si>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</si>
  <si>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</si>
  <si>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</si>
  <si>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</si>
  <si>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</si>
  <si>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</si>
  <si>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</si>
  <si>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</si>
  <si>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</si>
  <si>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</si>
  <si>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</si>
  <si>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</si>
  <si>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Del 1 de enero al XX de XXX de 2026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</si>
  <si>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</si>
  <si>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</si>
  <si>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</si>
  <si>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</si>
  <si>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</si>
  <si>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</si>
  <si>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</si>
  <si>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</si>
  <si>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</si>
  <si>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</si>
  <si>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</si>
  <si>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</si>
  <si>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</si>
  <si>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</si>
  <si>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</si>
  <si>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</si>
  <si>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</si>
  <si>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</si>
  <si>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</si>
  <si>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</si>
  <si>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</si>
  <si>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</si>
  <si>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</si>
  <si>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</si>
  <si>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</si>
  <si>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</si>
  <si>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</si>
  <si>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</si>
  <si>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</si>
  <si>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</si>
  <si>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</si>
  <si>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</si>
  <si>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</si>
  <si>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</si>
  <si>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</si>
  <si>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</si>
  <si>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</si>
  <si>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</si>
  <si>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</si>
  <si>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</si>
  <si>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</si>
  <si>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</si>
  <si>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</si>
  <si>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</si>
  <si>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</si>
  <si>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</si>
  <si>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</si>
  <si>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</si>
  <si>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</si>
  <si>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</si>
  <si>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</si>
  <si>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</si>
  <si>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</si>
  <si>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</si>
  <si>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</si>
  <si>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</si>
  <si>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</si>
  <si>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</si>
  <si>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</si>
  <si>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</si>
  <si>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</si>
  <si>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</si>
  <si>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</si>
  <si>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</si>
  <si>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</si>
  <si>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</si>
  <si>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</si>
  <si>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</si>
  <si>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</si>
  <si>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</si>
  <si>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</si>
  <si>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</si>
  <si>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</si>
  <si>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</si>
  <si>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</si>
  <si>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</si>
  <si>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</si>
  <si>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</si>
  <si>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</si>
  <si>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</si>
  <si>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</si>
  <si>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</si>
  <si>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</si>
  <si>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</si>
  <si>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</si>
  <si>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</si>
  <si>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</si>
  <si>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</si>
  <si>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</si>
  <si>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</si>
  <si>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</si>
  <si>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</si>
  <si>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</si>
  <si>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</si>
  <si>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</si>
  <si>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</si>
  <si>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</si>
  <si>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</si>
  <si>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</si>
  <si>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</si>
  <si>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</si>
  <si>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</si>
  <si>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</si>
  <si>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</si>
  <si>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</si>
  <si>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</si>
  <si>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</si>
  <si>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</si>
  <si>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</si>
  <si>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</si>
  <si>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</si>
  <si>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</si>
  <si>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</si>
  <si>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</si>
  <si>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</si>
  <si>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</si>
  <si>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</si>
  <si>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</si>
  <si>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</si>
  <si>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</si>
  <si>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</si>
  <si>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</si>
  <si>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</si>
  <si>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</si>
  <si>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</si>
  <si>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</si>
  <si>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</si>
  <si>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</si>
  <si>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</si>
  <si>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</si>
  <si>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</si>
  <si>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</si>
  <si>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</si>
  <si>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</si>
  <si>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</si>
  <si>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</si>
  <si>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</si>
  <si>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</si>
  <si>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</si>
  <si>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</si>
  <si>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</si>
  <si>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</si>
  <si>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</si>
  <si>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</si>
  <si>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</si>
  <si>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</si>
  <si>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</si>
  <si>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</si>
  <si>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</si>
  <si>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</si>
  <si>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</si>
  <si>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</si>
  <si>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</si>
  <si>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</si>
  <si>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</si>
  <si>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</si>
  <si>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</si>
  <si>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</si>
  <si>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</si>
  <si>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</si>
  <si>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</si>
  <si>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</si>
  <si>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</si>
  <si>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</si>
  <si>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</si>
  <si>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</si>
  <si>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</si>
  <si>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</si>
  <si>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</si>
  <si>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</si>
  <si>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</si>
  <si>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</si>
  <si>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</si>
  <si>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</si>
  <si>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</si>
  <si>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</si>
  <si>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</si>
  <si>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</si>
  <si>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</si>
  <si>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</si>
  <si>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</si>
  <si>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</si>
  <si>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</si>
  <si>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</si>
  <si>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</si>
  <si>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</si>
  <si>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</si>
  <si>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</si>
  <si>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</si>
  <si>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</si>
  <si>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</si>
  <si>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</si>
  <si>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</si>
  <si>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</si>
  <si>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</si>
  <si>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</si>
  <si>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</si>
  <si>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</si>
  <si>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</si>
  <si>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</si>
  <si>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</si>
  <si>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</si>
  <si>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</si>
  <si>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</si>
  <si>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</si>
  <si>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</si>
  <si>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</si>
  <si>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</si>
  <si>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</si>
  <si>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</si>
  <si>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</si>
  <si>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</si>
  <si>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</si>
  <si>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</si>
  <si>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</si>
  <si>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</si>
  <si>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</si>
  <si>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</si>
  <si>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</si>
  <si>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</si>
  <si>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</si>
  <si>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</si>
  <si>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</si>
  <si>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</si>
  <si>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</si>
  <si>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</si>
  <si>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</si>
  <si>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</si>
  <si>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</si>
  <si>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</si>
  <si>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</si>
  <si>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</si>
  <si>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</si>
  <si>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</si>
  <si>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</si>
  <si>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</si>
  <si>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</si>
  <si>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</si>
  <si>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</si>
  <si>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</si>
  <si>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</si>
  <si>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</si>
  <si>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</si>
  <si>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</si>
  <si>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</si>
  <si>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</si>
  <si>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</si>
  <si>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</si>
  <si>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</si>
  <si>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</si>
  <si>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</si>
  <si>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</si>
  <si>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</si>
  <si>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</si>
  <si>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</si>
  <si>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</si>
  <si>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</si>
  <si>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</si>
  <si>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</si>
  <si>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</si>
  <si>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</si>
  <si>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</si>
  <si>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</si>
  <si>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</si>
  <si>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</si>
  <si>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</si>
  <si>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</si>
  <si>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</si>
  <si>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</si>
  <si>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</si>
  <si>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</si>
  <si>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</si>
  <si>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</si>
  <si>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</si>
  <si>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</si>
  <si>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</si>
  <si>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</si>
  <si>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</si>
  <si>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</si>
  <si>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</si>
  <si>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</si>
  <si>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</si>
  <si>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</si>
  <si>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</si>
  <si>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</si>
  <si>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</si>
  <si>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</si>
  <si>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</si>
  <si>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</si>
  <si>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</si>
  <si>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</si>
  <si>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</si>
  <si>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</si>
  <si>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</si>
  <si>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</si>
  <si>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</si>
  <si>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</si>
  <si>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</si>
  <si>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</si>
  <si>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</si>
  <si>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</si>
  <si>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</si>
  <si>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</si>
  <si>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</si>
  <si>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</si>
  <si>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</si>
  <si>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</si>
  <si>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</si>
  <si>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</si>
  <si>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</si>
  <si>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</si>
  <si>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</si>
  <si>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</si>
  <si>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</si>
  <si>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</si>
  <si>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</si>
  <si>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</si>
  <si>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</si>
  <si>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</si>
  <si>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</si>
  <si>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</si>
  <si>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</si>
  <si>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</si>
  <si>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</si>
  <si>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</si>
  <si>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</si>
  <si>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</si>
  <si>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</si>
  <si>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</si>
  <si>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</si>
  <si>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</si>
  <si>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</si>
  <si>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</si>
  <si>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</si>
  <si>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</si>
  <si>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</si>
  <si>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</si>
  <si>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</si>
  <si>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</si>
  <si>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</si>
  <si>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</si>
  <si>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</si>
  <si>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</si>
  <si>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</si>
  <si>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</si>
  <si>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</si>
  <si>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</si>
  <si>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</si>
  <si>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</si>
  <si>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</si>
  <si>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</si>
  <si>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</si>
  <si>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</si>
  <si>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</si>
  <si>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</si>
  <si>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</si>
  <si>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</si>
  <si>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</si>
  <si>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</si>
  <si>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</si>
  <si>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</si>
  <si>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</si>
  <si>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</si>
  <si>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</si>
  <si>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</si>
  <si>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</si>
  <si>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</si>
  <si>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</si>
  <si>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</si>
  <si>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</si>
  <si>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</si>
  <si>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</si>
  <si>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</si>
  <si>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</si>
  <si>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</si>
  <si>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</si>
  <si>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</si>
  <si>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</si>
  <si>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</si>
  <si>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</si>
  <si>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</si>
  <si>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</si>
  <si>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</si>
  <si>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</si>
  <si>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</si>
  <si>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</si>
  <si>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</si>
  <si>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</si>
  <si>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</si>
  <si>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</si>
  <si>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</si>
  <si>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</si>
  <si>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</si>
  <si>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</si>
  <si>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</si>
  <si>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</si>
  <si>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</si>
  <si>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</si>
  <si>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</si>
  <si>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</si>
  <si>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</si>
  <si>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</si>
  <si>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</si>
  <si>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</si>
  <si>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</si>
  <si>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</si>
  <si>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</si>
  <si>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</si>
  <si>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</si>
  <si>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</si>
  <si>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</si>
  <si>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</si>
  <si>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</si>
  <si>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</si>
  <si>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</si>
  <si>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</si>
  <si>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</si>
  <si>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</si>
  <si>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</si>
  <si>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</si>
  <si>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</si>
  <si>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</si>
  <si>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</si>
  <si>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</si>
  <si>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</si>
  <si>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</si>
  <si>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</si>
  <si>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SISTEMA DE AGUA POTABLE Y ALCANTARILLADO DE DOCTOR MORA, GTO.</t>
  </si>
  <si>
    <t>AL 31 DE DICIEMBRE DE 2025  Y AL 30 DE JUNIO DEL 2026</t>
  </si>
  <si>
    <t>DEL 1 DE ENERO DEL 2026 AL 30 DE JUNIO DEL 2026</t>
  </si>
  <si>
    <t>00001 ADMINISTRACION</t>
  </si>
  <si>
    <t>00002 OPERACION</t>
  </si>
  <si>
    <t>00003 PTAR</t>
  </si>
  <si>
    <t>00004 REMANENTE ADMINISTRACIÓN</t>
  </si>
  <si>
    <t>00005 REMANENTE OPERACION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</si>
</sst>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43" fontId="2" fillId="0" borderId="13" xfId="4" applyFont="1" applyBorder="1" applyAlignment="1" applyProtection="1">
      <alignment vertical="center"/>
      <protection locked="0"/>
    </xf>
    <xf numFmtId="43" fontId="2" fillId="0" borderId="14" xfId="4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/>
    <cellStyle name="Normal 2 2" xfId="1"/>
    <cellStyle name="Porcentaje" xfId="3" builtinId="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zoomScale="75" zoomScaleNormal="75" workbookViewId="0">
      <selection activeCell="B47" sqref="B4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4" t="s">
        <v>0</v>
      </c>
      <c r="B1" s="135"/>
      <c r="C1" s="135"/>
      <c r="D1" s="135"/>
      <c r="E1" s="135"/>
      <c r="F1" s="136"/>
    </row>
    <row r="2" spans="1:6" ht="15" customHeight="1" x14ac:dyDescent="0.25">
      <c r="A2" s="137" t="s">
        <v>553</v>
      </c>
      <c r="B2" s="138"/>
      <c r="C2" s="138"/>
      <c r="D2" s="138"/>
      <c r="E2" s="138"/>
      <c r="F2" s="139"/>
    </row>
    <row r="3" spans="1:6" ht="15" customHeight="1" x14ac:dyDescent="0.25">
      <c r="A3" s="140" t="s">
        <v>1</v>
      </c>
      <c r="B3" s="141"/>
      <c r="C3" s="141"/>
      <c r="D3" s="141"/>
      <c r="E3" s="141"/>
      <c r="F3" s="142"/>
    </row>
    <row r="4" spans="1:6" ht="12.95" customHeight="1" x14ac:dyDescent="0.25">
      <c r="A4" s="140" t="s">
        <v>554</v>
      </c>
      <c r="B4" s="141"/>
      <c r="C4" s="141"/>
      <c r="D4" s="141"/>
      <c r="E4" s="141"/>
      <c r="F4" s="142"/>
    </row>
    <row r="5" spans="1:6" ht="12.95" customHeight="1" x14ac:dyDescent="0.25">
      <c r="A5" s="143" t="s">
        <v>2</v>
      </c>
      <c r="B5" s="144"/>
      <c r="C5" s="144"/>
      <c r="D5" s="144"/>
      <c r="E5" s="144"/>
      <c r="F5" s="145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53">
        <f>SUM(B10:B16)</f>
        <v>4053496.32</v>
      </c>
      <c r="C9" s="53">
        <f>SUM(C10:C16)</f>
        <v>3015975.06</v>
      </c>
      <c r="D9" s="40" t="s">
        <v>11</v>
      </c>
      <c r="E9" s="41">
        <f>SUM(E10:E18)</f>
        <v>2542389.7800000003</v>
      </c>
      <c r="F9" s="41">
        <f>SUM(F10:F18)</f>
        <v>2370486.36</v>
      </c>
    </row>
    <row r="10" spans="1:6" x14ac:dyDescent="0.25">
      <c r="A10" s="42" t="s">
        <v>12</v>
      </c>
      <c r="B10" s="53">
        <v>11500</v>
      </c>
      <c r="C10" s="53">
        <v>0</v>
      </c>
      <c r="D10" s="42" t="s">
        <v>13</v>
      </c>
      <c r="E10" s="53">
        <v>0</v>
      </c>
      <c r="F10" s="41">
        <v>0</v>
      </c>
    </row>
    <row r="11" spans="1:6" x14ac:dyDescent="0.25">
      <c r="A11" s="42" t="s">
        <v>14</v>
      </c>
      <c r="B11" s="53">
        <v>0</v>
      </c>
      <c r="C11" s="53">
        <v>0</v>
      </c>
      <c r="D11" s="42" t="s">
        <v>15</v>
      </c>
      <c r="E11" s="53">
        <v>2250447.9300000002</v>
      </c>
      <c r="F11" s="41">
        <v>2045427.7</v>
      </c>
    </row>
    <row r="12" spans="1:6" x14ac:dyDescent="0.25">
      <c r="A12" s="42" t="s">
        <v>16</v>
      </c>
      <c r="B12" s="53">
        <v>4041996.32</v>
      </c>
      <c r="C12" s="53">
        <v>3015975.06</v>
      </c>
      <c r="D12" s="42" t="s">
        <v>17</v>
      </c>
      <c r="E12" s="53">
        <v>123957.24</v>
      </c>
      <c r="F12" s="41">
        <v>122546.61</v>
      </c>
    </row>
    <row r="13" spans="1:6" x14ac:dyDescent="0.25">
      <c r="A13" s="42" t="s">
        <v>18</v>
      </c>
      <c r="B13" s="53">
        <v>0</v>
      </c>
      <c r="C13" s="53">
        <v>0</v>
      </c>
      <c r="D13" s="42" t="s">
        <v>19</v>
      </c>
      <c r="E13" s="53">
        <v>0</v>
      </c>
      <c r="F13" s="41">
        <v>0</v>
      </c>
    </row>
    <row r="14" spans="1:6" x14ac:dyDescent="0.25">
      <c r="A14" s="42" t="s">
        <v>20</v>
      </c>
      <c r="B14" s="53">
        <v>0</v>
      </c>
      <c r="C14" s="53">
        <v>0</v>
      </c>
      <c r="D14" s="42" t="s">
        <v>21</v>
      </c>
      <c r="E14" s="53">
        <v>0</v>
      </c>
      <c r="F14" s="41">
        <v>0</v>
      </c>
    </row>
    <row r="15" spans="1:6" x14ac:dyDescent="0.25">
      <c r="A15" s="42" t="s">
        <v>22</v>
      </c>
      <c r="B15" s="53">
        <v>0</v>
      </c>
      <c r="C15" s="53">
        <v>0</v>
      </c>
      <c r="D15" s="42" t="s">
        <v>23</v>
      </c>
      <c r="E15" s="53">
        <v>0</v>
      </c>
      <c r="F15" s="41">
        <v>0</v>
      </c>
    </row>
    <row r="16" spans="1:6" x14ac:dyDescent="0.25">
      <c r="A16" s="42" t="s">
        <v>24</v>
      </c>
      <c r="B16" s="53">
        <v>0</v>
      </c>
      <c r="C16" s="53">
        <v>0</v>
      </c>
      <c r="D16" s="42" t="s">
        <v>25</v>
      </c>
      <c r="E16" s="53">
        <v>177155.48</v>
      </c>
      <c r="F16" s="41">
        <v>211682.92</v>
      </c>
    </row>
    <row r="17" spans="1:6" x14ac:dyDescent="0.25">
      <c r="A17" s="40" t="s">
        <v>26</v>
      </c>
      <c r="B17" s="53">
        <f>SUM(B18:B24)</f>
        <v>2508198.7000000002</v>
      </c>
      <c r="C17" s="53">
        <f>SUM(C18:C24)</f>
        <v>2508198.7000000002</v>
      </c>
      <c r="D17" s="42" t="s">
        <v>27</v>
      </c>
      <c r="E17" s="53">
        <v>0</v>
      </c>
      <c r="F17" s="41">
        <v>0</v>
      </c>
    </row>
    <row r="18" spans="1:6" x14ac:dyDescent="0.25">
      <c r="A18" s="42" t="s">
        <v>28</v>
      </c>
      <c r="B18" s="53">
        <v>0</v>
      </c>
      <c r="C18" s="53">
        <v>0</v>
      </c>
      <c r="D18" s="42" t="s">
        <v>29</v>
      </c>
      <c r="E18" s="53">
        <v>-9170.8700000000008</v>
      </c>
      <c r="F18" s="41">
        <v>-9170.8700000000008</v>
      </c>
    </row>
    <row r="19" spans="1:6" x14ac:dyDescent="0.25">
      <c r="A19" s="42" t="s">
        <v>30</v>
      </c>
      <c r="B19" s="53">
        <v>2171784.9500000002</v>
      </c>
      <c r="C19" s="53">
        <v>2171784.9500000002</v>
      </c>
      <c r="D19" s="40" t="s">
        <v>31</v>
      </c>
      <c r="E19" s="41">
        <f>SUM(E20:E22)</f>
        <v>0</v>
      </c>
      <c r="F19" s="41">
        <f>SUM(F20:F22)</f>
        <v>0</v>
      </c>
    </row>
    <row r="20" spans="1:6" x14ac:dyDescent="0.25">
      <c r="A20" s="42" t="s">
        <v>32</v>
      </c>
      <c r="B20" s="53">
        <v>336413.75</v>
      </c>
      <c r="C20" s="53">
        <v>336413.75</v>
      </c>
      <c r="D20" s="42" t="s">
        <v>33</v>
      </c>
      <c r="E20" s="53">
        <v>0</v>
      </c>
      <c r="F20" s="41">
        <v>0</v>
      </c>
    </row>
    <row r="21" spans="1:6" x14ac:dyDescent="0.25">
      <c r="A21" s="42" t="s">
        <v>34</v>
      </c>
      <c r="B21" s="53">
        <v>0</v>
      </c>
      <c r="C21" s="53">
        <v>0</v>
      </c>
      <c r="D21" s="42" t="s">
        <v>35</v>
      </c>
      <c r="E21" s="53">
        <v>0</v>
      </c>
      <c r="F21" s="41">
        <v>0</v>
      </c>
    </row>
    <row r="22" spans="1:6" x14ac:dyDescent="0.25">
      <c r="A22" s="42" t="s">
        <v>36</v>
      </c>
      <c r="B22" s="53">
        <v>0</v>
      </c>
      <c r="C22" s="53">
        <v>0</v>
      </c>
      <c r="D22" s="42" t="s">
        <v>37</v>
      </c>
      <c r="E22" s="53">
        <v>0</v>
      </c>
      <c r="F22" s="41">
        <v>0</v>
      </c>
    </row>
    <row r="23" spans="1:6" x14ac:dyDescent="0.25">
      <c r="A23" s="42" t="s">
        <v>38</v>
      </c>
      <c r="B23" s="53">
        <v>0</v>
      </c>
      <c r="C23" s="53">
        <v>0</v>
      </c>
      <c r="D23" s="40" t="s">
        <v>39</v>
      </c>
      <c r="E23" s="41">
        <f>E24+E25</f>
        <v>0</v>
      </c>
      <c r="F23" s="41">
        <f>F24+F25</f>
        <v>0</v>
      </c>
    </row>
    <row r="24" spans="1:6" x14ac:dyDescent="0.25">
      <c r="A24" s="42" t="s">
        <v>40</v>
      </c>
      <c r="B24" s="53">
        <v>0</v>
      </c>
      <c r="C24" s="53">
        <v>0</v>
      </c>
      <c r="D24" s="42" t="s">
        <v>41</v>
      </c>
      <c r="E24" s="53">
        <v>0</v>
      </c>
      <c r="F24" s="41">
        <v>0</v>
      </c>
    </row>
    <row r="25" spans="1:6" x14ac:dyDescent="0.25">
      <c r="A25" s="40" t="s">
        <v>42</v>
      </c>
      <c r="B25" s="53">
        <f>SUM(B26:B30)</f>
        <v>0</v>
      </c>
      <c r="C25" s="53">
        <f>SUM(C26:C30)</f>
        <v>0</v>
      </c>
      <c r="D25" s="42" t="s">
        <v>43</v>
      </c>
      <c r="E25" s="53">
        <v>0</v>
      </c>
      <c r="F25" s="41">
        <v>0</v>
      </c>
    </row>
    <row r="26" spans="1:6" x14ac:dyDescent="0.25">
      <c r="A26" s="42" t="s">
        <v>44</v>
      </c>
      <c r="B26" s="53">
        <v>0</v>
      </c>
      <c r="C26" s="53">
        <v>0</v>
      </c>
      <c r="D26" s="40" t="s">
        <v>45</v>
      </c>
      <c r="E26" s="53">
        <v>0</v>
      </c>
      <c r="F26" s="41">
        <v>0</v>
      </c>
    </row>
    <row r="27" spans="1:6" x14ac:dyDescent="0.25">
      <c r="A27" s="42" t="s">
        <v>46</v>
      </c>
      <c r="B27" s="53">
        <v>0</v>
      </c>
      <c r="C27" s="53">
        <v>0</v>
      </c>
      <c r="D27" s="40" t="s">
        <v>47</v>
      </c>
      <c r="E27" s="41">
        <f>SUM(E28:E30)</f>
        <v>0</v>
      </c>
      <c r="F27" s="41">
        <f>SUM(F28:F30)</f>
        <v>0</v>
      </c>
    </row>
    <row r="28" spans="1:6" x14ac:dyDescent="0.25">
      <c r="A28" s="42" t="s">
        <v>48</v>
      </c>
      <c r="B28" s="53">
        <v>0</v>
      </c>
      <c r="C28" s="53">
        <v>0</v>
      </c>
      <c r="D28" s="42" t="s">
        <v>49</v>
      </c>
      <c r="E28" s="53">
        <v>0</v>
      </c>
      <c r="F28" s="41">
        <v>0</v>
      </c>
    </row>
    <row r="29" spans="1:6" x14ac:dyDescent="0.25">
      <c r="A29" s="42" t="s">
        <v>50</v>
      </c>
      <c r="B29" s="53">
        <v>0</v>
      </c>
      <c r="C29" s="53">
        <v>0</v>
      </c>
      <c r="D29" s="42" t="s">
        <v>51</v>
      </c>
      <c r="E29" s="53">
        <v>0</v>
      </c>
      <c r="F29" s="41">
        <v>0</v>
      </c>
    </row>
    <row r="30" spans="1:6" x14ac:dyDescent="0.25">
      <c r="A30" s="42" t="s">
        <v>52</v>
      </c>
      <c r="B30" s="53">
        <v>0</v>
      </c>
      <c r="C30" s="53">
        <v>0</v>
      </c>
      <c r="D30" s="42" t="s">
        <v>53</v>
      </c>
      <c r="E30" s="53">
        <v>0</v>
      </c>
      <c r="F30" s="41">
        <v>0</v>
      </c>
    </row>
    <row r="31" spans="1:6" x14ac:dyDescent="0.25">
      <c r="A31" s="40" t="s">
        <v>54</v>
      </c>
      <c r="B31" s="53">
        <f>SUM(B32:B36)</f>
        <v>0</v>
      </c>
      <c r="C31" s="53">
        <f>SUM(C32:C36)</f>
        <v>0</v>
      </c>
      <c r="D31" s="40" t="s">
        <v>55</v>
      </c>
      <c r="E31" s="41">
        <f>SUM(E32:E37)</f>
        <v>0</v>
      </c>
      <c r="F31" s="41">
        <f>SUM(F32:F37)</f>
        <v>0</v>
      </c>
    </row>
    <row r="32" spans="1:6" x14ac:dyDescent="0.25">
      <c r="A32" s="42" t="s">
        <v>56</v>
      </c>
      <c r="B32" s="53">
        <v>0</v>
      </c>
      <c r="C32" s="53">
        <v>0</v>
      </c>
      <c r="D32" s="42" t="s">
        <v>57</v>
      </c>
      <c r="E32" s="53">
        <v>0</v>
      </c>
      <c r="F32" s="41">
        <v>0</v>
      </c>
    </row>
    <row r="33" spans="1:6" ht="14.45" customHeight="1" x14ac:dyDescent="0.25">
      <c r="A33" s="42" t="s">
        <v>58</v>
      </c>
      <c r="B33" s="53">
        <v>0</v>
      </c>
      <c r="C33" s="53">
        <v>0</v>
      </c>
      <c r="D33" s="42" t="s">
        <v>59</v>
      </c>
      <c r="E33" s="53">
        <v>0</v>
      </c>
      <c r="F33" s="41">
        <v>0</v>
      </c>
    </row>
    <row r="34" spans="1:6" ht="14.45" customHeight="1" x14ac:dyDescent="0.25">
      <c r="A34" s="42" t="s">
        <v>60</v>
      </c>
      <c r="B34" s="53">
        <v>0</v>
      </c>
      <c r="C34" s="53">
        <v>0</v>
      </c>
      <c r="D34" s="42" t="s">
        <v>61</v>
      </c>
      <c r="E34" s="53">
        <v>0</v>
      </c>
      <c r="F34" s="41">
        <v>0</v>
      </c>
    </row>
    <row r="35" spans="1:6" ht="14.45" customHeight="1" x14ac:dyDescent="0.25">
      <c r="A35" s="42" t="s">
        <v>62</v>
      </c>
      <c r="B35" s="53">
        <v>0</v>
      </c>
      <c r="C35" s="53">
        <v>0</v>
      </c>
      <c r="D35" s="42" t="s">
        <v>63</v>
      </c>
      <c r="E35" s="53">
        <v>0</v>
      </c>
      <c r="F35" s="41">
        <v>0</v>
      </c>
    </row>
    <row r="36" spans="1:6" ht="14.45" customHeight="1" x14ac:dyDescent="0.25">
      <c r="A36" s="42" t="s">
        <v>64</v>
      </c>
      <c r="B36" s="53">
        <v>0</v>
      </c>
      <c r="C36" s="53">
        <v>0</v>
      </c>
      <c r="D36" s="42" t="s">
        <v>65</v>
      </c>
      <c r="E36" s="53">
        <v>0</v>
      </c>
      <c r="F36" s="41">
        <v>0</v>
      </c>
    </row>
    <row r="37" spans="1:6" ht="14.45" customHeight="1" x14ac:dyDescent="0.25">
      <c r="A37" s="40" t="s">
        <v>66</v>
      </c>
      <c r="B37" s="53">
        <v>0</v>
      </c>
      <c r="C37" s="53">
        <v>0</v>
      </c>
      <c r="D37" s="42" t="s">
        <v>67</v>
      </c>
      <c r="E37" s="53">
        <v>0</v>
      </c>
      <c r="F37" s="41">
        <v>0</v>
      </c>
    </row>
    <row r="38" spans="1:6" x14ac:dyDescent="0.25">
      <c r="A38" s="40" t="s">
        <v>68</v>
      </c>
      <c r="B38" s="53">
        <f>SUM(B39:B40)</f>
        <v>0</v>
      </c>
      <c r="C38" s="53">
        <f>SUM(C39:C40)</f>
        <v>0</v>
      </c>
      <c r="D38" s="40" t="s">
        <v>69</v>
      </c>
      <c r="E38" s="41">
        <f>SUM(E39:E41)</f>
        <v>0</v>
      </c>
      <c r="F38" s="41">
        <f>SUM(F39:F41)</f>
        <v>0</v>
      </c>
    </row>
    <row r="39" spans="1:6" x14ac:dyDescent="0.25">
      <c r="A39" s="42" t="s">
        <v>70</v>
      </c>
      <c r="B39" s="53">
        <v>0</v>
      </c>
      <c r="C39" s="53">
        <v>0</v>
      </c>
      <c r="D39" s="42" t="s">
        <v>71</v>
      </c>
      <c r="E39" s="53">
        <v>0</v>
      </c>
      <c r="F39" s="41">
        <v>0</v>
      </c>
    </row>
    <row r="40" spans="1:6" x14ac:dyDescent="0.25">
      <c r="A40" s="42" t="s">
        <v>72</v>
      </c>
      <c r="B40" s="53">
        <v>0</v>
      </c>
      <c r="C40" s="53">
        <v>0</v>
      </c>
      <c r="D40" s="42" t="s">
        <v>73</v>
      </c>
      <c r="E40" s="53">
        <v>0</v>
      </c>
      <c r="F40" s="41">
        <v>0</v>
      </c>
    </row>
    <row r="41" spans="1:6" x14ac:dyDescent="0.25">
      <c r="A41" s="40" t="s">
        <v>74</v>
      </c>
      <c r="B41" s="53">
        <f>SUM(B42:B45)</f>
        <v>0</v>
      </c>
      <c r="C41" s="53">
        <f>SUM(C42:C45)</f>
        <v>0</v>
      </c>
      <c r="D41" s="42" t="s">
        <v>75</v>
      </c>
      <c r="E41" s="53">
        <v>0</v>
      </c>
      <c r="F41" s="41">
        <v>0</v>
      </c>
    </row>
    <row r="42" spans="1:6" x14ac:dyDescent="0.25">
      <c r="A42" s="42" t="s">
        <v>76</v>
      </c>
      <c r="B42" s="53">
        <v>0</v>
      </c>
      <c r="C42" s="53">
        <v>0</v>
      </c>
      <c r="D42" s="40" t="s">
        <v>77</v>
      </c>
      <c r="E42" s="41">
        <f>SUM(E43:E45)</f>
        <v>416.66</v>
      </c>
      <c r="F42" s="41">
        <f>SUM(F43:F45)</f>
        <v>416.66</v>
      </c>
    </row>
    <row r="43" spans="1:6" x14ac:dyDescent="0.25">
      <c r="A43" s="42" t="s">
        <v>78</v>
      </c>
      <c r="B43" s="53">
        <v>0</v>
      </c>
      <c r="C43" s="53">
        <v>0</v>
      </c>
      <c r="D43" s="42" t="s">
        <v>79</v>
      </c>
      <c r="E43" s="53">
        <v>416.66</v>
      </c>
      <c r="F43" s="41">
        <v>416.66</v>
      </c>
    </row>
    <row r="44" spans="1:6" x14ac:dyDescent="0.25">
      <c r="A44" s="42" t="s">
        <v>80</v>
      </c>
      <c r="B44" s="53">
        <v>0</v>
      </c>
      <c r="C44" s="53">
        <v>0</v>
      </c>
      <c r="D44" s="42" t="s">
        <v>81</v>
      </c>
      <c r="E44" s="53">
        <v>0</v>
      </c>
      <c r="F44" s="41">
        <v>0</v>
      </c>
    </row>
    <row r="45" spans="1:6" x14ac:dyDescent="0.25">
      <c r="A45" s="42" t="s">
        <v>82</v>
      </c>
      <c r="B45" s="53">
        <v>0</v>
      </c>
      <c r="C45" s="53">
        <v>0</v>
      </c>
      <c r="D45" s="42" t="s">
        <v>83</v>
      </c>
      <c r="E45" s="53">
        <v>0</v>
      </c>
      <c r="F45" s="41">
        <v>0</v>
      </c>
    </row>
    <row r="46" spans="1:6" x14ac:dyDescent="0.25">
      <c r="A46" s="39"/>
      <c r="B46" s="39"/>
      <c r="C46" s="39"/>
      <c r="D46" s="39"/>
      <c r="E46" s="43"/>
      <c r="F46" s="43"/>
    </row>
    <row r="47" spans="1:6" x14ac:dyDescent="0.25">
      <c r="A47" s="3" t="s">
        <v>84</v>
      </c>
      <c r="B47" s="129">
        <f>B9+B17+B25+B31+B37+B38+B41</f>
        <v>6561695.0199999996</v>
      </c>
      <c r="C47" s="129">
        <f>C9+C17+C25+C31+C37+C38+C41</f>
        <v>5524173.7599999998</v>
      </c>
      <c r="D47" s="2" t="s">
        <v>85</v>
      </c>
      <c r="E47" s="4">
        <f>E9+E19+E23+E26+E27+E31+E38+E42</f>
        <v>2542806.4400000004</v>
      </c>
      <c r="F47" s="4">
        <f>F9+F19+F23+F26+F27+F31+F38+F42</f>
        <v>2370903.02</v>
      </c>
    </row>
    <row r="48" spans="1:6" x14ac:dyDescent="0.25">
      <c r="A48" s="39"/>
      <c r="B48" s="39"/>
      <c r="C48" s="39"/>
      <c r="D48" s="39"/>
      <c r="E48" s="43"/>
      <c r="F48" s="43"/>
    </row>
    <row r="49" spans="1:6" x14ac:dyDescent="0.25">
      <c r="A49" s="2" t="s">
        <v>86</v>
      </c>
      <c r="B49" s="39"/>
      <c r="C49" s="39"/>
      <c r="D49" s="2" t="s">
        <v>87</v>
      </c>
      <c r="E49" s="43"/>
      <c r="F49" s="43"/>
    </row>
    <row r="50" spans="1:6" x14ac:dyDescent="0.25">
      <c r="A50" s="40" t="s">
        <v>88</v>
      </c>
      <c r="B50" s="53">
        <v>0</v>
      </c>
      <c r="C50" s="53">
        <v>0</v>
      </c>
      <c r="D50" s="40" t="s">
        <v>89</v>
      </c>
      <c r="E50" s="53">
        <v>16363.48</v>
      </c>
      <c r="F50" s="41">
        <v>16363.48</v>
      </c>
    </row>
    <row r="51" spans="1:6" x14ac:dyDescent="0.25">
      <c r="A51" s="40" t="s">
        <v>90</v>
      </c>
      <c r="B51" s="53">
        <v>0</v>
      </c>
      <c r="C51" s="53">
        <v>0</v>
      </c>
      <c r="D51" s="40" t="s">
        <v>91</v>
      </c>
      <c r="E51" s="53">
        <v>0</v>
      </c>
      <c r="F51" s="41">
        <v>0</v>
      </c>
    </row>
    <row r="52" spans="1:6" x14ac:dyDescent="0.25">
      <c r="A52" s="40" t="s">
        <v>92</v>
      </c>
      <c r="B52" s="53">
        <v>2562707.09</v>
      </c>
      <c r="C52" s="53">
        <v>2562707.09</v>
      </c>
      <c r="D52" s="40" t="s">
        <v>93</v>
      </c>
      <c r="E52" s="53">
        <v>0</v>
      </c>
      <c r="F52" s="41">
        <v>0</v>
      </c>
    </row>
    <row r="53" spans="1:6" x14ac:dyDescent="0.25">
      <c r="A53" s="40" t="s">
        <v>94</v>
      </c>
      <c r="B53" s="53">
        <v>653825.42000000004</v>
      </c>
      <c r="C53" s="53">
        <v>580498.61</v>
      </c>
      <c r="D53" s="40" t="s">
        <v>95</v>
      </c>
      <c r="E53" s="53">
        <v>0</v>
      </c>
      <c r="F53" s="41">
        <v>0</v>
      </c>
    </row>
    <row r="54" spans="1:6" x14ac:dyDescent="0.25">
      <c r="A54" s="40" t="s">
        <v>96</v>
      </c>
      <c r="B54" s="53">
        <v>16199.4</v>
      </c>
      <c r="C54" s="53">
        <v>16199.4</v>
      </c>
      <c r="D54" s="40" t="s">
        <v>97</v>
      </c>
      <c r="E54" s="53">
        <v>0</v>
      </c>
      <c r="F54" s="41">
        <v>0</v>
      </c>
    </row>
    <row r="55" spans="1:6" x14ac:dyDescent="0.25">
      <c r="A55" s="40" t="s">
        <v>98</v>
      </c>
      <c r="B55" s="53">
        <v>0</v>
      </c>
      <c r="C55" s="53">
        <v>0</v>
      </c>
      <c r="D55" s="44" t="s">
        <v>99</v>
      </c>
      <c r="E55" s="53">
        <v>0</v>
      </c>
      <c r="F55" s="41">
        <v>0</v>
      </c>
    </row>
    <row r="56" spans="1:6" x14ac:dyDescent="0.25">
      <c r="A56" s="40" t="s">
        <v>100</v>
      </c>
      <c r="B56" s="53">
        <v>15549.66</v>
      </c>
      <c r="C56" s="53">
        <v>15549.66</v>
      </c>
      <c r="D56" s="39"/>
      <c r="E56" s="43"/>
      <c r="F56" s="43"/>
    </row>
    <row r="57" spans="1:6" x14ac:dyDescent="0.25">
      <c r="A57" s="40" t="s">
        <v>101</v>
      </c>
      <c r="B57" s="53">
        <v>0</v>
      </c>
      <c r="C57" s="53">
        <v>0</v>
      </c>
      <c r="D57" s="2" t="s">
        <v>102</v>
      </c>
      <c r="E57" s="4">
        <f>SUM(E50:E55)</f>
        <v>16363.48</v>
      </c>
      <c r="F57" s="4">
        <f>SUM(F50:F55)</f>
        <v>16363.48</v>
      </c>
    </row>
    <row r="58" spans="1:6" x14ac:dyDescent="0.25">
      <c r="A58" s="40" t="s">
        <v>103</v>
      </c>
      <c r="B58" s="53">
        <v>0</v>
      </c>
      <c r="C58" s="53">
        <v>0</v>
      </c>
      <c r="D58" s="39"/>
      <c r="E58" s="43"/>
      <c r="F58" s="43"/>
    </row>
    <row r="59" spans="1:6" x14ac:dyDescent="0.25">
      <c r="A59" s="39"/>
      <c r="B59" s="39"/>
      <c r="C59" s="39"/>
      <c r="D59" s="2" t="s">
        <v>104</v>
      </c>
      <c r="E59" s="4">
        <f>E47+E57</f>
        <v>2559169.9200000004</v>
      </c>
      <c r="F59" s="4">
        <f>F47+F57</f>
        <v>2387266.5</v>
      </c>
    </row>
    <row r="60" spans="1:6" x14ac:dyDescent="0.25">
      <c r="A60" s="3" t="s">
        <v>105</v>
      </c>
      <c r="B60" s="129">
        <f>SUM(B50:B58)</f>
        <v>3248281.57</v>
      </c>
      <c r="C60" s="129">
        <f>SUM(C50:C58)</f>
        <v>3174954.76</v>
      </c>
      <c r="D60" s="39"/>
      <c r="E60" s="43"/>
      <c r="F60" s="43"/>
    </row>
    <row r="61" spans="1:6" x14ac:dyDescent="0.25">
      <c r="A61" s="39"/>
      <c r="B61" s="39"/>
      <c r="C61" s="39"/>
      <c r="D61" s="45" t="s">
        <v>106</v>
      </c>
      <c r="E61" s="43"/>
      <c r="F61" s="43"/>
    </row>
    <row r="62" spans="1:6" x14ac:dyDescent="0.25">
      <c r="A62" s="3" t="s">
        <v>107</v>
      </c>
      <c r="B62" s="129">
        <f>SUM(B47+B60)</f>
        <v>9809976.5899999999</v>
      </c>
      <c r="C62" s="129">
        <f>SUM(C47+C60)</f>
        <v>8699128.5199999996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f>SUM(E64:E66)</f>
        <v>272926.43</v>
      </c>
      <c r="F63" s="41">
        <f>SUM(F64:F66)</f>
        <v>272926.43</v>
      </c>
    </row>
    <row r="64" spans="1:6" x14ac:dyDescent="0.25">
      <c r="A64" s="39"/>
      <c r="B64" s="39"/>
      <c r="C64" s="39"/>
      <c r="D64" s="40" t="s">
        <v>109</v>
      </c>
      <c r="E64" s="53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53">
        <v>0</v>
      </c>
      <c r="F65" s="41">
        <v>0</v>
      </c>
    </row>
    <row r="66" spans="1:6" x14ac:dyDescent="0.25">
      <c r="A66" s="39"/>
      <c r="B66" s="39"/>
      <c r="C66" s="39"/>
      <c r="D66" s="40" t="s">
        <v>111</v>
      </c>
      <c r="E66" s="53">
        <v>272926.43</v>
      </c>
      <c r="F66" s="41">
        <v>272926.43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f>SUM(E69:E73)</f>
        <v>6977880.2400000002</v>
      </c>
      <c r="F68" s="41">
        <f>SUM(F69:F73)</f>
        <v>6038935.5900000008</v>
      </c>
    </row>
    <row r="69" spans="1:6" x14ac:dyDescent="0.25">
      <c r="A69" s="47"/>
      <c r="B69" s="39"/>
      <c r="C69" s="39"/>
      <c r="D69" s="40" t="s">
        <v>113</v>
      </c>
      <c r="E69" s="53">
        <v>938944.65</v>
      </c>
      <c r="F69" s="41">
        <v>-12814.14</v>
      </c>
    </row>
    <row r="70" spans="1:6" x14ac:dyDescent="0.25">
      <c r="A70" s="47"/>
      <c r="B70" s="39"/>
      <c r="C70" s="39"/>
      <c r="D70" s="40" t="s">
        <v>114</v>
      </c>
      <c r="E70" s="53">
        <v>6038935.5899999999</v>
      </c>
      <c r="F70" s="41">
        <v>6051749.7300000004</v>
      </c>
    </row>
    <row r="71" spans="1:6" x14ac:dyDescent="0.25">
      <c r="A71" s="47"/>
      <c r="B71" s="39"/>
      <c r="C71" s="39"/>
      <c r="D71" s="40" t="s">
        <v>115</v>
      </c>
      <c r="E71" s="53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53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53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f>E76+E77</f>
        <v>0</v>
      </c>
      <c r="F75" s="41">
        <f>F76+F77</f>
        <v>0</v>
      </c>
    </row>
    <row r="76" spans="1:6" x14ac:dyDescent="0.25">
      <c r="A76" s="47"/>
      <c r="B76" s="39"/>
      <c r="C76" s="39"/>
      <c r="D76" s="40" t="s">
        <v>119</v>
      </c>
      <c r="E76" s="53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53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f>E63+E68+E75</f>
        <v>7250806.6699999999</v>
      </c>
      <c r="F79" s="4">
        <f>F63+F68+F75</f>
        <v>6311862.0200000005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f>E59+E79</f>
        <v>9809976.5899999999</v>
      </c>
      <c r="F81" s="4">
        <f>F59+F79</f>
        <v>8699128.5199999996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B9:C62 E47:F47 E50:F81 E9:F45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2" t="s">
        <v>445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SISTEMA DE AGUA POTABLE Y ALCANTARILLADO DE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446</v>
      </c>
      <c r="B3" s="141"/>
      <c r="C3" s="141"/>
      <c r="D3" s="141"/>
      <c r="E3" s="141"/>
      <c r="F3" s="141"/>
      <c r="G3" s="142"/>
    </row>
    <row r="4" spans="1:7" x14ac:dyDescent="0.25">
      <c r="A4" s="140" t="s">
        <v>2</v>
      </c>
      <c r="B4" s="141"/>
      <c r="C4" s="141"/>
      <c r="D4" s="141"/>
      <c r="E4" s="141"/>
      <c r="F4" s="141"/>
      <c r="G4" s="142"/>
    </row>
    <row r="5" spans="1:7" x14ac:dyDescent="0.25">
      <c r="A5" s="143" t="s">
        <v>447</v>
      </c>
      <c r="B5" s="144"/>
      <c r="C5" s="144"/>
      <c r="D5" s="144"/>
      <c r="E5" s="144"/>
      <c r="F5" s="144"/>
      <c r="G5" s="145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448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455</v>
      </c>
      <c r="B14" s="58">
        <v>8608443.4399999995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460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461</v>
      </c>
      <c r="B20" s="58"/>
      <c r="C20" s="58"/>
      <c r="D20" s="58"/>
      <c r="E20" s="58"/>
      <c r="F20" s="58"/>
      <c r="G20" s="58"/>
    </row>
    <row r="21" spans="1:7" x14ac:dyDescent="0.25">
      <c r="A21" s="3" t="s">
        <v>462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461</v>
      </c>
      <c r="B27" s="59"/>
      <c r="C27" s="59"/>
      <c r="D27" s="59"/>
      <c r="E27" s="59"/>
      <c r="F27" s="59"/>
      <c r="G27" s="59"/>
    </row>
    <row r="28" spans="1:7" x14ac:dyDescent="0.25">
      <c r="A28" s="3" t="s">
        <v>468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461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470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293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295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topLeftCell="A4" zoomScale="75" zoomScaleNormal="75" workbookViewId="0">
      <selection activeCell="B7" sqref="B7:G29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2" t="s">
        <v>473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SISTEMA DE AGUA POTABLE Y ALCANTARILLADO DE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474</v>
      </c>
      <c r="B3" s="141"/>
      <c r="C3" s="141"/>
      <c r="D3" s="141"/>
      <c r="E3" s="141"/>
      <c r="F3" s="141"/>
      <c r="G3" s="142"/>
    </row>
    <row r="4" spans="1:7" x14ac:dyDescent="0.25">
      <c r="A4" s="140" t="s">
        <v>2</v>
      </c>
      <c r="B4" s="141"/>
      <c r="C4" s="141"/>
      <c r="D4" s="141"/>
      <c r="E4" s="141"/>
      <c r="F4" s="141"/>
      <c r="G4" s="142"/>
    </row>
    <row r="5" spans="1:7" x14ac:dyDescent="0.25">
      <c r="A5" s="143" t="s">
        <v>447</v>
      </c>
      <c r="B5" s="144"/>
      <c r="C5" s="144"/>
      <c r="D5" s="144"/>
      <c r="E5" s="144"/>
      <c r="F5" s="144"/>
      <c r="G5" s="145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475</v>
      </c>
      <c r="B7" s="132">
        <f>SUM(B8:B16)</f>
        <v>8608443.4399999995</v>
      </c>
      <c r="C7" s="132">
        <f t="shared" ref="C7:G7" si="1">SUM(C8:C16)</f>
        <v>9038865.6119999997</v>
      </c>
      <c r="D7" s="132">
        <f t="shared" si="1"/>
        <v>9490808.8925999999</v>
      </c>
      <c r="E7" s="132">
        <f t="shared" si="1"/>
        <v>9965349.3372300006</v>
      </c>
      <c r="F7" s="132">
        <f t="shared" si="1"/>
        <v>10463616.804091502</v>
      </c>
      <c r="G7" s="132">
        <f t="shared" si="1"/>
        <v>10986797.644296078</v>
      </c>
    </row>
    <row r="8" spans="1:7" x14ac:dyDescent="0.25">
      <c r="A8" s="51" t="s">
        <v>476</v>
      </c>
      <c r="B8" s="53">
        <v>3713453.77</v>
      </c>
      <c r="C8" s="53">
        <v>3899126.4585000002</v>
      </c>
      <c r="D8" s="53">
        <v>4094082.7814250002</v>
      </c>
      <c r="E8" s="53">
        <v>4298786.9204962505</v>
      </c>
      <c r="F8" s="53">
        <v>4513726.2665210636</v>
      </c>
      <c r="G8" s="53">
        <v>4739412.579847117</v>
      </c>
    </row>
    <row r="9" spans="1:7" ht="15.75" customHeight="1" x14ac:dyDescent="0.25">
      <c r="A9" s="51" t="s">
        <v>477</v>
      </c>
      <c r="B9" s="53">
        <v>788282.95</v>
      </c>
      <c r="C9" s="53">
        <v>827697.09750000003</v>
      </c>
      <c r="D9" s="53">
        <v>869081.95237500011</v>
      </c>
      <c r="E9" s="53">
        <v>912536.04999375017</v>
      </c>
      <c r="F9" s="53">
        <v>958162.85249343771</v>
      </c>
      <c r="G9" s="53">
        <v>1006070.9951181096</v>
      </c>
    </row>
    <row r="10" spans="1:7" x14ac:dyDescent="0.25">
      <c r="A10" s="51" t="s">
        <v>478</v>
      </c>
      <c r="B10" s="53">
        <v>3811706.7199999997</v>
      </c>
      <c r="C10" s="53">
        <v>4002292.0559999999</v>
      </c>
      <c r="D10" s="53">
        <v>4202406.6588000003</v>
      </c>
      <c r="E10" s="53">
        <v>4412526.9917400004</v>
      </c>
      <c r="F10" s="53">
        <v>4633153.3413270004</v>
      </c>
      <c r="G10" s="53">
        <v>4864811.008393351</v>
      </c>
    </row>
    <row r="11" spans="1:7" x14ac:dyDescent="0.25">
      <c r="A11" s="51" t="s">
        <v>479</v>
      </c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</row>
    <row r="12" spans="1:7" x14ac:dyDescent="0.25">
      <c r="A12" s="51" t="s">
        <v>480</v>
      </c>
      <c r="B12" s="53">
        <v>45000</v>
      </c>
      <c r="C12" s="53">
        <v>47250</v>
      </c>
      <c r="D12" s="53">
        <v>49612.5</v>
      </c>
      <c r="E12" s="53">
        <v>52093.125</v>
      </c>
      <c r="F12" s="53">
        <v>54697.78125</v>
      </c>
      <c r="G12" s="53">
        <v>57432.670312500006</v>
      </c>
    </row>
    <row r="13" spans="1:7" x14ac:dyDescent="0.25">
      <c r="A13" s="51" t="s">
        <v>481</v>
      </c>
      <c r="B13" s="53">
        <v>250000</v>
      </c>
      <c r="C13" s="53">
        <v>262500</v>
      </c>
      <c r="D13" s="53">
        <v>275625</v>
      </c>
      <c r="E13" s="53">
        <v>289406.25</v>
      </c>
      <c r="F13" s="53">
        <v>303876.5625</v>
      </c>
      <c r="G13" s="53">
        <v>319070.390625</v>
      </c>
    </row>
    <row r="14" spans="1:7" x14ac:dyDescent="0.25">
      <c r="A14" s="52" t="s">
        <v>482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</row>
    <row r="15" spans="1:7" x14ac:dyDescent="0.25">
      <c r="A15" s="51" t="s">
        <v>483</v>
      </c>
      <c r="B15" s="53">
        <v>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</row>
    <row r="16" spans="1:7" x14ac:dyDescent="0.25">
      <c r="A16" s="51" t="s">
        <v>484</v>
      </c>
      <c r="B16" s="53">
        <v>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</row>
    <row r="17" spans="1:7" x14ac:dyDescent="0.25">
      <c r="A17" s="51"/>
      <c r="B17" s="39"/>
      <c r="C17" s="39"/>
      <c r="D17" s="39"/>
      <c r="E17" s="39"/>
      <c r="F17" s="39"/>
      <c r="G17" s="39"/>
    </row>
    <row r="18" spans="1:7" x14ac:dyDescent="0.25">
      <c r="A18" s="3" t="s">
        <v>485</v>
      </c>
      <c r="B18" s="129">
        <f>SUM(B19:B27)</f>
        <v>0</v>
      </c>
      <c r="C18" s="129">
        <f t="shared" ref="C18:G18" si="2">SUM(C19:C27)</f>
        <v>0</v>
      </c>
      <c r="D18" s="129">
        <f t="shared" si="2"/>
        <v>0</v>
      </c>
      <c r="E18" s="129">
        <f t="shared" si="2"/>
        <v>0</v>
      </c>
      <c r="F18" s="129">
        <f t="shared" si="2"/>
        <v>0</v>
      </c>
      <c r="G18" s="129">
        <f t="shared" si="2"/>
        <v>0</v>
      </c>
    </row>
    <row r="19" spans="1:7" x14ac:dyDescent="0.25">
      <c r="A19" s="51" t="s">
        <v>476</v>
      </c>
      <c r="B19" s="53">
        <v>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</row>
    <row r="20" spans="1:7" x14ac:dyDescent="0.25">
      <c r="A20" s="51" t="s">
        <v>477</v>
      </c>
      <c r="B20" s="53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</row>
    <row r="21" spans="1:7" x14ac:dyDescent="0.25">
      <c r="A21" s="51" t="s">
        <v>478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</row>
    <row r="22" spans="1:7" x14ac:dyDescent="0.25">
      <c r="A22" s="51" t="s">
        <v>479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25">
      <c r="A23" s="52" t="s">
        <v>480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x14ac:dyDescent="0.25">
      <c r="A24" s="52" t="s">
        <v>481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x14ac:dyDescent="0.25">
      <c r="A25" s="52" t="s">
        <v>482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25">
      <c r="A26" s="52" t="s">
        <v>486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</row>
    <row r="27" spans="1:7" x14ac:dyDescent="0.25">
      <c r="A27" s="52" t="s">
        <v>484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</row>
    <row r="28" spans="1:7" x14ac:dyDescent="0.25">
      <c r="A28" s="39" t="s">
        <v>461</v>
      </c>
      <c r="B28" s="39"/>
      <c r="C28" s="39"/>
      <c r="D28" s="39"/>
      <c r="E28" s="39"/>
      <c r="F28" s="39"/>
      <c r="G28" s="39"/>
    </row>
    <row r="29" spans="1:7" ht="14.45" customHeight="1" x14ac:dyDescent="0.25">
      <c r="A29" s="3" t="s">
        <v>487</v>
      </c>
      <c r="B29" s="133">
        <f t="shared" ref="B29:G29" si="3">B7+B18</f>
        <v>8608443.4399999995</v>
      </c>
      <c r="C29" s="133">
        <f t="shared" si="3"/>
        <v>9038865.6119999997</v>
      </c>
      <c r="D29" s="133">
        <f t="shared" si="3"/>
        <v>9490808.8925999999</v>
      </c>
      <c r="E29" s="133">
        <f t="shared" si="3"/>
        <v>9965349.3372300006</v>
      </c>
      <c r="F29" s="133">
        <f t="shared" si="3"/>
        <v>10463616.804091502</v>
      </c>
      <c r="G29" s="133">
        <f t="shared" si="3"/>
        <v>10986797.644296078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topLeftCell="A15" zoomScale="80" zoomScaleNormal="80" workbookViewId="0">
      <selection activeCell="A40" sqref="A4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2" t="s">
        <v>488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SISTEMA DE AGUA POTABLE Y ALCANTARILLADO DE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489</v>
      </c>
      <c r="B3" s="141"/>
      <c r="C3" s="141"/>
      <c r="D3" s="141"/>
      <c r="E3" s="141"/>
      <c r="F3" s="141"/>
      <c r="G3" s="142"/>
    </row>
    <row r="4" spans="1:7" x14ac:dyDescent="0.25">
      <c r="A4" s="140" t="s">
        <v>2</v>
      </c>
      <c r="B4" s="141"/>
      <c r="C4" s="141"/>
      <c r="D4" s="141"/>
      <c r="E4" s="141"/>
      <c r="F4" s="141"/>
      <c r="G4" s="142"/>
    </row>
    <row r="5" spans="1:7" x14ac:dyDescent="0.25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 x14ac:dyDescent="0.25">
      <c r="A6" s="25" t="s">
        <v>496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449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450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195.78</v>
      </c>
    </row>
    <row r="12" spans="1:7" x14ac:dyDescent="0.25">
      <c r="A12" s="51" t="s">
        <v>454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455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8911688.0399999991</v>
      </c>
    </row>
    <row r="14" spans="1:7" x14ac:dyDescent="0.25">
      <c r="A14" s="51" t="s">
        <v>456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460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497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498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291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499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293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471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295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472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500</v>
      </c>
    </row>
    <row r="39" spans="1:7" x14ac:dyDescent="0.25">
      <c r="A39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2" t="s">
        <v>502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SISTEMA DE AGUA POTABLE Y ALCANTARILLADO DE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503</v>
      </c>
      <c r="B3" s="141"/>
      <c r="C3" s="141"/>
      <c r="D3" s="141"/>
      <c r="E3" s="141"/>
      <c r="F3" s="141"/>
      <c r="G3" s="142"/>
    </row>
    <row r="4" spans="1:7" x14ac:dyDescent="0.25">
      <c r="A4" s="140" t="s">
        <v>2</v>
      </c>
      <c r="B4" s="141"/>
      <c r="C4" s="141"/>
      <c r="D4" s="141"/>
      <c r="E4" s="141"/>
      <c r="F4" s="141"/>
      <c r="G4" s="142"/>
    </row>
    <row r="5" spans="1:7" x14ac:dyDescent="0.25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 x14ac:dyDescent="0.25">
      <c r="A6" s="25" t="s">
        <v>475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476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3197807.2850000001</v>
      </c>
    </row>
    <row r="8" spans="1:7" ht="15.75" customHeight="1" x14ac:dyDescent="0.25">
      <c r="A8" s="51" t="s">
        <v>477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742593.36499999999</v>
      </c>
    </row>
    <row r="9" spans="1:7" x14ac:dyDescent="0.25">
      <c r="A9" s="51" t="s">
        <v>478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3885038.5199999996</v>
      </c>
    </row>
    <row r="10" spans="1:7" x14ac:dyDescent="0.25">
      <c r="A10" s="51" t="s">
        <v>479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480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95826.81</v>
      </c>
    </row>
    <row r="12" spans="1:7" x14ac:dyDescent="0.25">
      <c r="A12" s="51" t="s">
        <v>481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125000</v>
      </c>
    </row>
    <row r="13" spans="1:7" x14ac:dyDescent="0.25">
      <c r="A13" s="52" t="s">
        <v>482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485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476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477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478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479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480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461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504</v>
      </c>
    </row>
    <row r="32" spans="1:7" x14ac:dyDescent="0.25">
      <c r="A32" t="s">
        <v>505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52" t="s">
        <v>506</v>
      </c>
      <c r="B1" s="135"/>
      <c r="C1" s="135"/>
      <c r="D1" s="135"/>
      <c r="E1" s="135"/>
      <c r="F1" s="135"/>
    </row>
    <row r="2" spans="1:6" x14ac:dyDescent="0.25">
      <c r="A2" s="137" t="str">
        <f>'Formato 1'!A2</f>
        <v>SISTEMA DE AGUA POTABLE Y ALCANTARILLADO DE DOCTOR MORA, GTO.</v>
      </c>
      <c r="B2" s="138"/>
      <c r="C2" s="138"/>
      <c r="D2" s="138"/>
      <c r="E2" s="138"/>
      <c r="F2" s="139"/>
    </row>
    <row r="3" spans="1:6" x14ac:dyDescent="0.25">
      <c r="A3" s="140" t="s">
        <v>507</v>
      </c>
      <c r="B3" s="141"/>
      <c r="C3" s="141"/>
      <c r="D3" s="141"/>
      <c r="E3" s="141"/>
      <c r="F3" s="142"/>
    </row>
    <row r="4" spans="1:6" ht="30" x14ac:dyDescent="0.25">
      <c r="A4" s="103" t="s">
        <v>5</v>
      </c>
      <c r="B4" s="7" t="s">
        <v>508</v>
      </c>
      <c r="C4" s="32" t="s">
        <v>509</v>
      </c>
      <c r="D4" s="32" t="s">
        <v>510</v>
      </c>
      <c r="E4" s="32" t="s">
        <v>511</v>
      </c>
      <c r="F4" s="32" t="s">
        <v>512</v>
      </c>
    </row>
    <row r="5" spans="1:6" ht="15.75" customHeight="1" x14ac:dyDescent="0.25">
      <c r="A5" s="107" t="s">
        <v>513</v>
      </c>
      <c r="B5" s="112"/>
      <c r="C5" s="112"/>
      <c r="D5" s="112"/>
      <c r="E5" s="112"/>
      <c r="F5" s="112"/>
    </row>
    <row r="6" spans="1:6" ht="30" x14ac:dyDescent="0.25">
      <c r="A6" s="110" t="s">
        <v>514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515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516</v>
      </c>
      <c r="B9" s="109"/>
      <c r="C9" s="109"/>
      <c r="D9" s="109"/>
      <c r="E9" s="109"/>
      <c r="F9" s="109"/>
    </row>
    <row r="10" spans="1:6" x14ac:dyDescent="0.25">
      <c r="A10" s="110" t="s">
        <v>517</v>
      </c>
      <c r="B10" s="119"/>
      <c r="C10" s="119"/>
      <c r="D10" s="119"/>
      <c r="E10" s="119"/>
      <c r="F10" s="119"/>
    </row>
    <row r="11" spans="1:6" x14ac:dyDescent="0.25">
      <c r="A11" s="56" t="s">
        <v>518</v>
      </c>
      <c r="B11" s="119"/>
      <c r="C11" s="119"/>
      <c r="D11" s="119"/>
      <c r="E11" s="119"/>
      <c r="F11" s="119"/>
    </row>
    <row r="12" spans="1:6" x14ac:dyDescent="0.25">
      <c r="A12" s="56" t="s">
        <v>519</v>
      </c>
      <c r="B12" s="119"/>
      <c r="C12" s="119"/>
      <c r="D12" s="119"/>
      <c r="E12" s="119"/>
      <c r="F12" s="119"/>
    </row>
    <row r="13" spans="1:6" x14ac:dyDescent="0.25">
      <c r="A13" s="56" t="s">
        <v>520</v>
      </c>
      <c r="B13" s="119"/>
      <c r="C13" s="119"/>
      <c r="D13" s="119"/>
      <c r="E13" s="119"/>
      <c r="F13" s="119"/>
    </row>
    <row r="14" spans="1:6" x14ac:dyDescent="0.25">
      <c r="A14" s="110" t="s">
        <v>521</v>
      </c>
      <c r="B14" s="119"/>
      <c r="C14" s="119"/>
      <c r="D14" s="119"/>
      <c r="E14" s="119"/>
      <c r="F14" s="119"/>
    </row>
    <row r="15" spans="1:6" x14ac:dyDescent="0.25">
      <c r="A15" s="56" t="s">
        <v>518</v>
      </c>
      <c r="B15" s="119"/>
      <c r="C15" s="119"/>
      <c r="D15" s="119"/>
      <c r="E15" s="119"/>
      <c r="F15" s="119"/>
    </row>
    <row r="16" spans="1:6" x14ac:dyDescent="0.25">
      <c r="A16" s="56" t="s">
        <v>519</v>
      </c>
      <c r="B16" s="120"/>
      <c r="C16" s="120"/>
      <c r="D16" s="120"/>
      <c r="E16" s="120"/>
      <c r="F16" s="120"/>
    </row>
    <row r="17" spans="1:6" x14ac:dyDescent="0.25">
      <c r="A17" s="56" t="s">
        <v>520</v>
      </c>
      <c r="B17" s="121"/>
      <c r="C17" s="121"/>
      <c r="D17" s="121"/>
      <c r="E17" s="121"/>
      <c r="F17" s="121"/>
    </row>
    <row r="18" spans="1:6" x14ac:dyDescent="0.25">
      <c r="A18" s="110" t="s">
        <v>522</v>
      </c>
      <c r="B18" s="121"/>
      <c r="C18" s="121"/>
      <c r="D18" s="121"/>
      <c r="E18" s="121"/>
      <c r="F18" s="121"/>
    </row>
    <row r="19" spans="1:6" x14ac:dyDescent="0.25">
      <c r="A19" s="110" t="s">
        <v>523</v>
      </c>
      <c r="B19" s="121"/>
      <c r="C19" s="121"/>
      <c r="D19" s="121"/>
      <c r="E19" s="121"/>
      <c r="F19" s="121"/>
    </row>
    <row r="20" spans="1:6" x14ac:dyDescent="0.25">
      <c r="A20" s="110" t="s">
        <v>524</v>
      </c>
      <c r="B20" s="122"/>
      <c r="C20" s="122"/>
      <c r="D20" s="122"/>
      <c r="E20" s="122"/>
      <c r="F20" s="122"/>
    </row>
    <row r="21" spans="1:6" x14ac:dyDescent="0.25">
      <c r="A21" s="110" t="s">
        <v>525</v>
      </c>
      <c r="B21" s="122"/>
      <c r="C21" s="122"/>
      <c r="D21" s="122"/>
      <c r="E21" s="122"/>
      <c r="F21" s="122"/>
    </row>
    <row r="22" spans="1:6" x14ac:dyDescent="0.25">
      <c r="A22" s="110" t="s">
        <v>526</v>
      </c>
      <c r="B22" s="122"/>
      <c r="C22" s="122"/>
      <c r="D22" s="122"/>
      <c r="E22" s="122"/>
      <c r="F22" s="122"/>
    </row>
    <row r="23" spans="1:6" x14ac:dyDescent="0.25">
      <c r="A23" s="110" t="s">
        <v>527</v>
      </c>
      <c r="B23" s="122"/>
      <c r="C23" s="122"/>
      <c r="D23" s="122"/>
      <c r="E23" s="122"/>
      <c r="F23" s="122"/>
    </row>
    <row r="24" spans="1:6" x14ac:dyDescent="0.25">
      <c r="A24" s="110" t="s">
        <v>528</v>
      </c>
      <c r="B24" s="114"/>
      <c r="C24" s="114"/>
      <c r="D24" s="114"/>
      <c r="E24" s="114"/>
      <c r="F24" s="114"/>
    </row>
    <row r="25" spans="1:6" x14ac:dyDescent="0.25">
      <c r="A25" s="110" t="s">
        <v>529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530</v>
      </c>
      <c r="B27" s="113"/>
      <c r="C27" s="113"/>
      <c r="D27" s="113"/>
      <c r="E27" s="113"/>
      <c r="F27" s="113"/>
    </row>
    <row r="28" spans="1:6" x14ac:dyDescent="0.25">
      <c r="A28" s="110" t="s">
        <v>531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532</v>
      </c>
      <c r="B30" s="47"/>
      <c r="C30" s="47"/>
      <c r="D30" s="47"/>
      <c r="E30" s="47"/>
      <c r="F30" s="47"/>
    </row>
    <row r="31" spans="1:6" x14ac:dyDescent="0.25">
      <c r="A31" s="118" t="s">
        <v>517</v>
      </c>
      <c r="B31" s="74"/>
      <c r="C31" s="74"/>
      <c r="D31" s="74"/>
      <c r="E31" s="74"/>
      <c r="F31" s="74"/>
    </row>
    <row r="32" spans="1:6" x14ac:dyDescent="0.25">
      <c r="A32" s="118" t="s">
        <v>521</v>
      </c>
      <c r="B32" s="74"/>
      <c r="C32" s="74"/>
      <c r="D32" s="74"/>
      <c r="E32" s="74"/>
      <c r="F32" s="74"/>
    </row>
    <row r="33" spans="1:6" x14ac:dyDescent="0.25">
      <c r="A33" s="118" t="s">
        <v>533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534</v>
      </c>
      <c r="B35" s="47"/>
      <c r="C35" s="47"/>
      <c r="D35" s="47"/>
      <c r="E35" s="47"/>
      <c r="F35" s="47"/>
    </row>
    <row r="36" spans="1:6" x14ac:dyDescent="0.25">
      <c r="A36" s="118" t="s">
        <v>535</v>
      </c>
      <c r="B36" s="47"/>
      <c r="C36" s="47"/>
      <c r="D36" s="47"/>
      <c r="E36" s="47"/>
      <c r="F36" s="47"/>
    </row>
    <row r="37" spans="1:6" x14ac:dyDescent="0.25">
      <c r="A37" s="118" t="s">
        <v>536</v>
      </c>
      <c r="B37" s="47"/>
      <c r="C37" s="47"/>
      <c r="D37" s="47"/>
      <c r="E37" s="47"/>
      <c r="F37" s="47"/>
    </row>
    <row r="38" spans="1:6" x14ac:dyDescent="0.25">
      <c r="A38" s="118" t="s">
        <v>537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538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539</v>
      </c>
      <c r="B42" s="47"/>
      <c r="C42" s="47"/>
      <c r="D42" s="47"/>
      <c r="E42" s="47"/>
      <c r="F42" s="47"/>
    </row>
    <row r="43" spans="1:6" x14ac:dyDescent="0.25">
      <c r="A43" s="118" t="s">
        <v>540</v>
      </c>
      <c r="B43" s="74"/>
      <c r="C43" s="74"/>
      <c r="D43" s="74"/>
      <c r="E43" s="74"/>
      <c r="F43" s="74"/>
    </row>
    <row r="44" spans="1:6" x14ac:dyDescent="0.25">
      <c r="A44" s="118" t="s">
        <v>541</v>
      </c>
      <c r="B44" s="74"/>
      <c r="C44" s="74"/>
      <c r="D44" s="74"/>
      <c r="E44" s="74"/>
      <c r="F44" s="74"/>
    </row>
    <row r="45" spans="1:6" x14ac:dyDescent="0.25">
      <c r="A45" s="118" t="s">
        <v>542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543</v>
      </c>
      <c r="B47" s="47"/>
      <c r="C47" s="47"/>
      <c r="D47" s="47"/>
      <c r="E47" s="47"/>
      <c r="F47" s="47"/>
    </row>
    <row r="48" spans="1:6" x14ac:dyDescent="0.25">
      <c r="A48" s="118" t="s">
        <v>541</v>
      </c>
      <c r="B48" s="74"/>
      <c r="C48" s="74"/>
      <c r="D48" s="74"/>
      <c r="E48" s="74"/>
      <c r="F48" s="74"/>
    </row>
    <row r="49" spans="1:6" x14ac:dyDescent="0.25">
      <c r="A49" s="118" t="s">
        <v>542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544</v>
      </c>
      <c r="B51" s="47"/>
      <c r="C51" s="47"/>
      <c r="D51" s="47"/>
      <c r="E51" s="47"/>
      <c r="F51" s="47"/>
    </row>
    <row r="52" spans="1:6" x14ac:dyDescent="0.25">
      <c r="A52" s="118" t="s">
        <v>541</v>
      </c>
      <c r="B52" s="74"/>
      <c r="C52" s="74"/>
      <c r="D52" s="74"/>
      <c r="E52" s="74"/>
      <c r="F52" s="74"/>
    </row>
    <row r="53" spans="1:6" x14ac:dyDescent="0.25">
      <c r="A53" s="118" t="s">
        <v>542</v>
      </c>
      <c r="B53" s="74"/>
      <c r="C53" s="74"/>
      <c r="D53" s="74"/>
      <c r="E53" s="74"/>
      <c r="F53" s="74"/>
    </row>
    <row r="54" spans="1:6" x14ac:dyDescent="0.25">
      <c r="A54" s="118" t="s">
        <v>545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546</v>
      </c>
      <c r="B56" s="47"/>
      <c r="C56" s="47"/>
      <c r="D56" s="47"/>
      <c r="E56" s="47"/>
      <c r="F56" s="47"/>
    </row>
    <row r="57" spans="1:6" x14ac:dyDescent="0.25">
      <c r="A57" s="118" t="s">
        <v>541</v>
      </c>
      <c r="B57" s="74"/>
      <c r="C57" s="74"/>
      <c r="D57" s="74"/>
      <c r="E57" s="74"/>
      <c r="F57" s="74"/>
    </row>
    <row r="58" spans="1:6" x14ac:dyDescent="0.25">
      <c r="A58" s="118" t="s">
        <v>542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547</v>
      </c>
      <c r="B60" s="47"/>
      <c r="C60" s="47"/>
      <c r="D60" s="47"/>
      <c r="E60" s="47"/>
      <c r="F60" s="47"/>
    </row>
    <row r="61" spans="1:6" x14ac:dyDescent="0.25">
      <c r="A61" s="118" t="s">
        <v>548</v>
      </c>
      <c r="B61" s="105"/>
      <c r="C61" s="105"/>
      <c r="D61" s="105"/>
      <c r="E61" s="105"/>
      <c r="F61" s="105"/>
    </row>
    <row r="62" spans="1:6" x14ac:dyDescent="0.25">
      <c r="A62" s="118" t="s">
        <v>549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550</v>
      </c>
      <c r="B64" s="105"/>
      <c r="C64" s="105"/>
      <c r="D64" s="105"/>
      <c r="E64" s="105"/>
      <c r="F64" s="105"/>
    </row>
    <row r="65" spans="1:6" x14ac:dyDescent="0.25">
      <c r="A65" s="118" t="s">
        <v>551</v>
      </c>
      <c r="B65" s="105"/>
      <c r="C65" s="105"/>
      <c r="D65" s="105"/>
      <c r="E65" s="105"/>
      <c r="F65" s="105"/>
    </row>
    <row r="66" spans="1:6" x14ac:dyDescent="0.25">
      <c r="A66" s="118" t="s">
        <v>552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zoomScale="75" zoomScaleNormal="75" workbookViewId="0">
      <selection activeCell="B8" sqref="B8:H3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4" t="s">
        <v>123</v>
      </c>
      <c r="B1" s="135"/>
      <c r="C1" s="135"/>
      <c r="D1" s="135"/>
      <c r="E1" s="135"/>
      <c r="F1" s="135"/>
      <c r="G1" s="135"/>
      <c r="H1" s="136"/>
    </row>
    <row r="2" spans="1:8" x14ac:dyDescent="0.25">
      <c r="A2" s="137" t="str">
        <f>'Formato 1'!A2</f>
        <v>SISTEMA DE AGUA POTABLE Y ALCANTARILLADO DE DOCTOR MORA, GTO.</v>
      </c>
      <c r="B2" s="138"/>
      <c r="C2" s="138"/>
      <c r="D2" s="138"/>
      <c r="E2" s="138"/>
      <c r="F2" s="138"/>
      <c r="G2" s="138"/>
      <c r="H2" s="139"/>
    </row>
    <row r="3" spans="1:8" ht="15" customHeight="1" x14ac:dyDescent="0.25">
      <c r="A3" s="140" t="s">
        <v>124</v>
      </c>
      <c r="B3" s="141"/>
      <c r="C3" s="141"/>
      <c r="D3" s="141"/>
      <c r="E3" s="141"/>
      <c r="F3" s="141"/>
      <c r="G3" s="141"/>
      <c r="H3" s="142"/>
    </row>
    <row r="4" spans="1:8" ht="15" customHeight="1" x14ac:dyDescent="0.25">
      <c r="A4" s="140" t="s">
        <v>125</v>
      </c>
      <c r="B4" s="141"/>
      <c r="C4" s="141"/>
      <c r="D4" s="141"/>
      <c r="E4" s="141"/>
      <c r="F4" s="141"/>
      <c r="G4" s="141"/>
      <c r="H4" s="142"/>
    </row>
    <row r="5" spans="1:8" x14ac:dyDescent="0.25">
      <c r="A5" s="143" t="s">
        <v>2</v>
      </c>
      <c r="B5" s="144"/>
      <c r="C5" s="144"/>
      <c r="D5" s="144"/>
      <c r="E5" s="144"/>
      <c r="F5" s="144"/>
      <c r="G5" s="144"/>
      <c r="H5" s="145"/>
    </row>
    <row r="6" spans="1:8" ht="41.45" customHeight="1" x14ac:dyDescent="0.25">
      <c r="A6" s="5" t="s">
        <v>126</v>
      </c>
      <c r="B6" s="6" t="str">
        <f>'Formato 1'!C6</f>
        <v>31 de diciembre de 2025</v>
      </c>
      <c r="C6" s="5" t="s">
        <v>127</v>
      </c>
      <c r="D6" s="5" t="s">
        <v>128</v>
      </c>
      <c r="E6" s="5" t="s">
        <v>129</v>
      </c>
      <c r="F6" s="5" t="s">
        <v>130</v>
      </c>
      <c r="G6" s="5" t="s">
        <v>131</v>
      </c>
      <c r="H6" s="7" t="s">
        <v>132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133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87" t="s">
        <v>134</v>
      </c>
      <c r="B9" s="41">
        <f t="shared" ref="B9:H9" si="1">SUM(B10:B12)</f>
        <v>0</v>
      </c>
      <c r="C9" s="41">
        <f t="shared" si="1"/>
        <v>0</v>
      </c>
      <c r="D9" s="41">
        <f t="shared" si="1"/>
        <v>0</v>
      </c>
      <c r="E9" s="41">
        <f t="shared" si="1"/>
        <v>0</v>
      </c>
      <c r="F9" s="41">
        <f t="shared" si="1"/>
        <v>0</v>
      </c>
      <c r="G9" s="41">
        <f t="shared" si="1"/>
        <v>0</v>
      </c>
      <c r="H9" s="41">
        <f t="shared" si="1"/>
        <v>0</v>
      </c>
    </row>
    <row r="10" spans="1:8" ht="17.25" customHeight="1" x14ac:dyDescent="0.25">
      <c r="A10" s="88" t="s">
        <v>135</v>
      </c>
      <c r="B10" s="53">
        <v>0</v>
      </c>
      <c r="C10" s="53">
        <v>0</v>
      </c>
      <c r="D10" s="53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136</v>
      </c>
      <c r="B11" s="53">
        <v>0</v>
      </c>
      <c r="C11" s="53">
        <v>0</v>
      </c>
      <c r="D11" s="53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137</v>
      </c>
      <c r="B12" s="53">
        <v>0</v>
      </c>
      <c r="C12" s="53">
        <v>0</v>
      </c>
      <c r="D12" s="53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138</v>
      </c>
      <c r="B13" s="41">
        <f t="shared" ref="B13:H13" si="2">SUM(B14:B16)</f>
        <v>0</v>
      </c>
      <c r="C13" s="41">
        <f t="shared" si="2"/>
        <v>0</v>
      </c>
      <c r="D13" s="41">
        <f t="shared" si="2"/>
        <v>0</v>
      </c>
      <c r="E13" s="41">
        <f t="shared" si="2"/>
        <v>0</v>
      </c>
      <c r="F13" s="41">
        <f t="shared" si="2"/>
        <v>0</v>
      </c>
      <c r="G13" s="41">
        <f t="shared" si="2"/>
        <v>0</v>
      </c>
      <c r="H13" s="41">
        <f t="shared" si="2"/>
        <v>0</v>
      </c>
    </row>
    <row r="14" spans="1:8" x14ac:dyDescent="0.25">
      <c r="A14" s="88" t="s">
        <v>139</v>
      </c>
      <c r="B14" s="53">
        <v>0</v>
      </c>
      <c r="C14" s="53">
        <v>0</v>
      </c>
      <c r="D14" s="53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140</v>
      </c>
      <c r="B15" s="53">
        <v>0</v>
      </c>
      <c r="C15" s="53">
        <v>0</v>
      </c>
      <c r="D15" s="53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141</v>
      </c>
      <c r="B16" s="53">
        <v>0</v>
      </c>
      <c r="C16" s="53">
        <v>0</v>
      </c>
      <c r="D16" s="53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142</v>
      </c>
      <c r="B18" s="4">
        <v>2387266.5</v>
      </c>
      <c r="C18" s="91"/>
      <c r="D18" s="91"/>
      <c r="E18" s="91"/>
      <c r="F18" s="4">
        <v>2559169.92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143</v>
      </c>
      <c r="B20" s="4">
        <f t="shared" ref="B20:H20" si="3">B8+B18</f>
        <v>2387266.5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2559169.92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144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92" t="s">
        <v>145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147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148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92" t="s">
        <v>149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150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151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152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6" t="s">
        <v>153</v>
      </c>
      <c r="B33" s="146"/>
      <c r="C33" s="146"/>
      <c r="D33" s="146"/>
      <c r="E33" s="146"/>
      <c r="F33" s="146"/>
      <c r="G33" s="146"/>
      <c r="H33" s="146"/>
    </row>
    <row r="34" spans="1:8" ht="14.45" customHeight="1" x14ac:dyDescent="0.25">
      <c r="A34" s="146"/>
      <c r="B34" s="146"/>
      <c r="C34" s="146"/>
      <c r="D34" s="146"/>
      <c r="E34" s="146"/>
      <c r="F34" s="146"/>
      <c r="G34" s="146"/>
      <c r="H34" s="146"/>
    </row>
    <row r="35" spans="1:8" ht="14.45" customHeight="1" x14ac:dyDescent="0.25">
      <c r="A35" s="146"/>
      <c r="B35" s="146"/>
      <c r="C35" s="146"/>
      <c r="D35" s="146"/>
      <c r="E35" s="146"/>
      <c r="F35" s="146"/>
      <c r="G35" s="146"/>
      <c r="H35" s="146"/>
    </row>
    <row r="36" spans="1:8" ht="14.45" customHeight="1" x14ac:dyDescent="0.25">
      <c r="A36" s="146"/>
      <c r="B36" s="146"/>
      <c r="C36" s="146"/>
      <c r="D36" s="146"/>
      <c r="E36" s="146"/>
      <c r="F36" s="146"/>
      <c r="G36" s="146"/>
      <c r="H36" s="146"/>
    </row>
    <row r="37" spans="1:8" ht="14.45" customHeight="1" x14ac:dyDescent="0.25">
      <c r="A37" s="146"/>
      <c r="B37" s="146"/>
      <c r="C37" s="146"/>
      <c r="D37" s="146"/>
      <c r="E37" s="146"/>
      <c r="F37" s="146"/>
      <c r="G37" s="146"/>
      <c r="H37" s="146"/>
    </row>
    <row r="38" spans="1:8" x14ac:dyDescent="0.25">
      <c r="A38" s="54"/>
    </row>
    <row r="39" spans="1:8" ht="45" x14ac:dyDescent="0.25">
      <c r="A39" s="5" t="s">
        <v>154</v>
      </c>
      <c r="B39" s="5" t="s">
        <v>155</v>
      </c>
      <c r="C39" s="5" t="s">
        <v>156</v>
      </c>
      <c r="D39" s="5" t="s">
        <v>157</v>
      </c>
      <c r="E39" s="5" t="s">
        <v>158</v>
      </c>
      <c r="F39" s="7" t="s">
        <v>159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160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92" t="s">
        <v>161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162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163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152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4" t="s">
        <v>164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</row>
    <row r="2" spans="1:11" ht="14.45" customHeight="1" x14ac:dyDescent="0.25">
      <c r="A2" s="137" t="str">
        <f>'Formato 1'!A2</f>
        <v>SISTEMA DE AGUA POTABLE Y ALCANTARILLADO DE DOCTOR MORA, GTO.</v>
      </c>
      <c r="B2" s="138"/>
      <c r="C2" s="138"/>
      <c r="D2" s="138"/>
      <c r="E2" s="138"/>
      <c r="F2" s="138"/>
      <c r="G2" s="138"/>
      <c r="H2" s="138"/>
      <c r="I2" s="138"/>
      <c r="J2" s="138"/>
      <c r="K2" s="139"/>
    </row>
    <row r="3" spans="1:11" x14ac:dyDescent="0.25">
      <c r="A3" s="140" t="s">
        <v>165</v>
      </c>
      <c r="B3" s="141"/>
      <c r="C3" s="141"/>
      <c r="D3" s="141"/>
      <c r="E3" s="141"/>
      <c r="F3" s="141"/>
      <c r="G3" s="141"/>
      <c r="H3" s="141"/>
      <c r="I3" s="141"/>
      <c r="J3" s="141"/>
      <c r="K3" s="142"/>
    </row>
    <row r="4" spans="1:11" x14ac:dyDescent="0.25">
      <c r="A4" s="140" t="s">
        <v>555</v>
      </c>
      <c r="B4" s="141"/>
      <c r="C4" s="141"/>
      <c r="D4" s="141"/>
      <c r="E4" s="141"/>
      <c r="F4" s="141"/>
      <c r="G4" s="141"/>
      <c r="H4" s="141"/>
      <c r="I4" s="141"/>
      <c r="J4" s="141"/>
      <c r="K4" s="142"/>
    </row>
    <row r="5" spans="1:11" x14ac:dyDescent="0.25">
      <c r="A5" s="143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5"/>
    </row>
    <row r="6" spans="1:11" ht="72.75" customHeight="1" x14ac:dyDescent="0.25">
      <c r="A6" s="7" t="s">
        <v>166</v>
      </c>
      <c r="B6" s="7" t="s">
        <v>167</v>
      </c>
      <c r="C6" s="7" t="s">
        <v>168</v>
      </c>
      <c r="D6" s="7" t="s">
        <v>169</v>
      </c>
      <c r="E6" s="7" t="s">
        <v>170</v>
      </c>
      <c r="F6" s="7" t="s">
        <v>171</v>
      </c>
      <c r="G6" s="7" t="s">
        <v>172</v>
      </c>
      <c r="H6" s="7" t="s">
        <v>173</v>
      </c>
      <c r="I6" s="1" t="s">
        <v>174</v>
      </c>
      <c r="J6" s="1" t="s">
        <v>175</v>
      </c>
      <c r="K6" s="1" t="s">
        <v>176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177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178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179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180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181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182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183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184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185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186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187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5" zoomScaleNormal="75" workbookViewId="0">
      <selection activeCell="C8" sqref="C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4" t="s">
        <v>188</v>
      </c>
      <c r="B1" s="135"/>
      <c r="C1" s="135"/>
      <c r="D1" s="136"/>
    </row>
    <row r="2" spans="1:4" x14ac:dyDescent="0.25">
      <c r="A2" s="137" t="str">
        <f>'Formato 1'!A2</f>
        <v>SISTEMA DE AGUA POTABLE Y ALCANTARILLADO DE DOCTOR MORA, GTO.</v>
      </c>
      <c r="B2" s="138"/>
      <c r="C2" s="138"/>
      <c r="D2" s="139"/>
    </row>
    <row r="3" spans="1:4" x14ac:dyDescent="0.25">
      <c r="A3" s="140" t="s">
        <v>189</v>
      </c>
      <c r="B3" s="141"/>
      <c r="C3" s="141"/>
      <c r="D3" s="142"/>
    </row>
    <row r="4" spans="1:4" x14ac:dyDescent="0.25">
      <c r="A4" s="140" t="str">
        <f>'Formato 3'!A4</f>
        <v>DEL 1 DE ENERO DEL 2026 AL 30 DE JUNIO DEL 2026</v>
      </c>
      <c r="B4" s="141"/>
      <c r="C4" s="141"/>
      <c r="D4" s="142"/>
    </row>
    <row r="5" spans="1:4" x14ac:dyDescent="0.25">
      <c r="A5" s="143" t="s">
        <v>2</v>
      </c>
      <c r="B5" s="144"/>
      <c r="C5" s="144"/>
      <c r="D5" s="145"/>
    </row>
    <row r="6" spans="1:4" ht="15" customHeight="1" x14ac:dyDescent="0.25"/>
    <row r="7" spans="1:4" ht="30" x14ac:dyDescent="0.25">
      <c r="A7" s="12" t="s">
        <v>5</v>
      </c>
      <c r="B7" s="7" t="s">
        <v>190</v>
      </c>
      <c r="C7" s="7" t="s">
        <v>191</v>
      </c>
      <c r="D7" s="7" t="s">
        <v>192</v>
      </c>
    </row>
    <row r="8" spans="1:4" x14ac:dyDescent="0.25">
      <c r="A8" s="3" t="s">
        <v>193</v>
      </c>
      <c r="B8" s="13">
        <f>SUM(B9:B11)</f>
        <v>8608443.4399999995</v>
      </c>
      <c r="C8" s="13">
        <f>SUM(C9:C11)</f>
        <v>4607662.0999999996</v>
      </c>
      <c r="D8" s="13">
        <f>SUM(D9:D11)</f>
        <v>4607662.0999999996</v>
      </c>
    </row>
    <row r="9" spans="1:4" x14ac:dyDescent="0.25">
      <c r="A9" s="51" t="s">
        <v>194</v>
      </c>
      <c r="B9" s="77">
        <v>8608443.4399999995</v>
      </c>
      <c r="C9" s="77">
        <v>4607662.0999999996</v>
      </c>
      <c r="D9" s="77">
        <v>4607662.0999999996</v>
      </c>
    </row>
    <row r="10" spans="1:4" x14ac:dyDescent="0.25">
      <c r="A10" s="51" t="s">
        <v>195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196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197</v>
      </c>
      <c r="B13" s="13">
        <f>B14+B15</f>
        <v>8608443.4399999995</v>
      </c>
      <c r="C13" s="13">
        <f>C14+C15</f>
        <v>3742044.26</v>
      </c>
      <c r="D13" s="13">
        <f>D14+D15</f>
        <v>3742044.26</v>
      </c>
    </row>
    <row r="14" spans="1:4" x14ac:dyDescent="0.25">
      <c r="A14" s="51" t="s">
        <v>198</v>
      </c>
      <c r="B14" s="77">
        <v>8608443.4399999995</v>
      </c>
      <c r="C14" s="77">
        <v>3742044.26</v>
      </c>
      <c r="D14" s="77">
        <v>3742044.26</v>
      </c>
    </row>
    <row r="15" spans="1:4" x14ac:dyDescent="0.25">
      <c r="A15" s="51" t="s">
        <v>199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200</v>
      </c>
      <c r="B17" s="14">
        <v>0</v>
      </c>
      <c r="C17" s="13">
        <f>C18+C19</f>
        <v>0</v>
      </c>
      <c r="D17" s="13">
        <f>D18+D19</f>
        <v>0</v>
      </c>
    </row>
    <row r="18" spans="1:4" x14ac:dyDescent="0.25">
      <c r="A18" s="51" t="s">
        <v>201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202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203</v>
      </c>
      <c r="B21" s="13">
        <f>B8-B13+B17</f>
        <v>0</v>
      </c>
      <c r="C21" s="13">
        <f>C8-C13+C17</f>
        <v>865617.83999999985</v>
      </c>
      <c r="D21" s="13">
        <f>D8-D13+D17</f>
        <v>865617.83999999985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204</v>
      </c>
      <c r="B23" s="13">
        <f>B21-B11</f>
        <v>0</v>
      </c>
      <c r="C23" s="13">
        <f>C21-C11</f>
        <v>865617.83999999985</v>
      </c>
      <c r="D23" s="13">
        <f>D21-D11</f>
        <v>865617.83999999985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205</v>
      </c>
      <c r="B25" s="13">
        <f>B23-B17</f>
        <v>0</v>
      </c>
      <c r="C25" s="13">
        <f>C23-C17</f>
        <v>865617.83999999985</v>
      </c>
      <c r="D25" s="13">
        <f>D23-D17</f>
        <v>865617.83999999985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206</v>
      </c>
      <c r="C28" s="7" t="s">
        <v>191</v>
      </c>
      <c r="D28" s="7" t="s">
        <v>207</v>
      </c>
    </row>
    <row r="29" spans="1:4" x14ac:dyDescent="0.25">
      <c r="A29" s="3" t="s">
        <v>208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1" t="s">
        <v>209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210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211</v>
      </c>
      <c r="B33" s="4">
        <f>B25+B29</f>
        <v>0</v>
      </c>
      <c r="C33" s="4">
        <f>C25+C29</f>
        <v>865617.83999999985</v>
      </c>
      <c r="D33" s="4">
        <f>D25+D29</f>
        <v>865617.83999999985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190</v>
      </c>
      <c r="C36" s="7" t="s">
        <v>191</v>
      </c>
      <c r="D36" s="7" t="s">
        <v>192</v>
      </c>
    </row>
    <row r="37" spans="1:4" ht="14.45" customHeight="1" x14ac:dyDescent="0.25">
      <c r="A37" s="3" t="s">
        <v>212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1" t="s">
        <v>213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214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215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1" t="s">
        <v>216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217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218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190</v>
      </c>
      <c r="C47" s="7" t="s">
        <v>191</v>
      </c>
      <c r="D47" s="7" t="s">
        <v>192</v>
      </c>
    </row>
    <row r="48" spans="1:4" x14ac:dyDescent="0.25">
      <c r="A48" s="78" t="s">
        <v>219</v>
      </c>
      <c r="B48" s="79">
        <v>8608443.4399999995</v>
      </c>
      <c r="C48" s="79">
        <v>4607662.0999999996</v>
      </c>
      <c r="D48" s="79">
        <v>4607662.0999999996</v>
      </c>
    </row>
    <row r="49" spans="1:4" x14ac:dyDescent="0.25">
      <c r="A49" s="20" t="s">
        <v>220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80" t="s">
        <v>213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216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198</v>
      </c>
      <c r="B53" s="41">
        <v>8608443.4399999995</v>
      </c>
      <c r="C53" s="41">
        <v>3742044.26</v>
      </c>
      <c r="D53" s="41">
        <v>3742044.26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201</v>
      </c>
      <c r="B55" s="21">
        <v>0</v>
      </c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221</v>
      </c>
      <c r="B57" s="4">
        <f>B48+B49-B53+B55</f>
        <v>0</v>
      </c>
      <c r="C57" s="4">
        <f>C48+C49-C53+C55</f>
        <v>865617.83999999985</v>
      </c>
      <c r="D57" s="4">
        <f>D48+D49-D53+D55</f>
        <v>865617.83999999985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222</v>
      </c>
      <c r="B59" s="4">
        <f>B57-B49</f>
        <v>0</v>
      </c>
      <c r="C59" s="4">
        <f>C57-C49</f>
        <v>865617.83999999985</v>
      </c>
      <c r="D59" s="4">
        <f>D57-D49</f>
        <v>865617.83999999985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190</v>
      </c>
      <c r="C62" s="7" t="s">
        <v>191</v>
      </c>
      <c r="D62" s="7" t="s">
        <v>192</v>
      </c>
    </row>
    <row r="63" spans="1:4" x14ac:dyDescent="0.25">
      <c r="A63" s="78" t="s">
        <v>195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223</v>
      </c>
      <c r="B64" s="13">
        <f>B65-B66</f>
        <v>0</v>
      </c>
      <c r="C64" s="13">
        <f>C65-C66</f>
        <v>0</v>
      </c>
      <c r="D64" s="13">
        <f>D65-D66</f>
        <v>0</v>
      </c>
    </row>
    <row r="65" spans="1:4" x14ac:dyDescent="0.25">
      <c r="A65" s="80" t="s">
        <v>214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217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224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202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225</v>
      </c>
      <c r="B72" s="13">
        <f>B63+B64-B68+B70</f>
        <v>0</v>
      </c>
      <c r="C72" s="13">
        <f>C63+C64-C68+C70</f>
        <v>0</v>
      </c>
      <c r="D72" s="13">
        <f>D63+D64-D68+D70</f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226</v>
      </c>
      <c r="B74" s="13">
        <f>B72-B64</f>
        <v>0</v>
      </c>
      <c r="C74" s="13">
        <f>C72-C64</f>
        <v>0</v>
      </c>
      <c r="D74" s="13">
        <f>D72-D64</f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29:D33 B8:D25 B37:D44 B63:D74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topLeftCell="A68" zoomScale="75" zoomScaleNormal="75" workbookViewId="0">
      <selection activeCell="B9" sqref="B9:G75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4" t="s">
        <v>227</v>
      </c>
      <c r="B1" s="135"/>
      <c r="C1" s="135"/>
      <c r="D1" s="135"/>
      <c r="E1" s="135"/>
      <c r="F1" s="135"/>
      <c r="G1" s="136"/>
    </row>
    <row r="2" spans="1:7" x14ac:dyDescent="0.25">
      <c r="A2" s="93" t="str">
        <f>'Formato 1'!A2</f>
        <v>SISTEMA DE AGUA POTABLE Y ALCANTARILLADO DE DOCTOR MORA, GTO.</v>
      </c>
      <c r="B2" s="94"/>
      <c r="C2" s="94"/>
      <c r="D2" s="94"/>
      <c r="E2" s="94"/>
      <c r="F2" s="94"/>
      <c r="G2" s="95"/>
    </row>
    <row r="3" spans="1:7" x14ac:dyDescent="0.25">
      <c r="A3" s="96" t="s">
        <v>228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DEL 2026 AL 30 DE JUNIO DEL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7" t="s">
        <v>5</v>
      </c>
      <c r="B6" s="149" t="s">
        <v>229</v>
      </c>
      <c r="C6" s="149"/>
      <c r="D6" s="149"/>
      <c r="E6" s="149"/>
      <c r="F6" s="149"/>
      <c r="G6" s="149" t="s">
        <v>230</v>
      </c>
    </row>
    <row r="7" spans="1:7" ht="30" x14ac:dyDescent="0.25">
      <c r="A7" s="148"/>
      <c r="B7" s="24" t="s">
        <v>231</v>
      </c>
      <c r="C7" s="7" t="s">
        <v>232</v>
      </c>
      <c r="D7" s="24" t="s">
        <v>233</v>
      </c>
      <c r="E7" s="24" t="s">
        <v>191</v>
      </c>
      <c r="F7" s="24" t="s">
        <v>234</v>
      </c>
      <c r="G7" s="149"/>
    </row>
    <row r="8" spans="1:7" x14ac:dyDescent="0.25">
      <c r="A8" s="25" t="s">
        <v>235</v>
      </c>
      <c r="B8" s="74"/>
      <c r="C8" s="74"/>
      <c r="D8" s="74"/>
      <c r="E8" s="74"/>
      <c r="F8" s="74"/>
      <c r="G8" s="74"/>
    </row>
    <row r="9" spans="1:7" x14ac:dyDescent="0.25">
      <c r="A9" s="51" t="s">
        <v>236</v>
      </c>
      <c r="B9" s="53">
        <v>0</v>
      </c>
      <c r="C9" s="41">
        <v>0</v>
      </c>
      <c r="D9" s="41">
        <v>0</v>
      </c>
      <c r="E9" s="41">
        <v>0</v>
      </c>
      <c r="F9" s="41">
        <v>0</v>
      </c>
      <c r="G9" s="41">
        <f>F9-B9</f>
        <v>0</v>
      </c>
    </row>
    <row r="10" spans="1:7" x14ac:dyDescent="0.25">
      <c r="A10" s="51" t="s">
        <v>237</v>
      </c>
      <c r="B10" s="53">
        <v>0</v>
      </c>
      <c r="C10" s="41">
        <v>0</v>
      </c>
      <c r="D10" s="41">
        <v>0</v>
      </c>
      <c r="E10" s="41">
        <v>0</v>
      </c>
      <c r="F10" s="41">
        <v>0</v>
      </c>
      <c r="G10" s="41">
        <f>F10-B10</f>
        <v>0</v>
      </c>
    </row>
    <row r="11" spans="1:7" x14ac:dyDescent="0.25">
      <c r="A11" s="51" t="s">
        <v>238</v>
      </c>
      <c r="B11" s="53">
        <v>0</v>
      </c>
      <c r="C11" s="41">
        <v>0</v>
      </c>
      <c r="D11" s="41">
        <v>0</v>
      </c>
      <c r="E11" s="41">
        <v>0</v>
      </c>
      <c r="F11" s="41">
        <v>0</v>
      </c>
      <c r="G11" s="41">
        <f t="shared" ref="G11:G15" si="0">F11-B11</f>
        <v>0</v>
      </c>
    </row>
    <row r="12" spans="1:7" x14ac:dyDescent="0.25">
      <c r="A12" s="51" t="s">
        <v>239</v>
      </c>
      <c r="B12" s="53">
        <v>0</v>
      </c>
      <c r="C12" s="41">
        <v>0</v>
      </c>
      <c r="D12" s="41">
        <v>0</v>
      </c>
      <c r="E12" s="41">
        <v>0</v>
      </c>
      <c r="F12" s="41">
        <v>0</v>
      </c>
      <c r="G12" s="41">
        <f t="shared" si="0"/>
        <v>0</v>
      </c>
    </row>
    <row r="13" spans="1:7" x14ac:dyDescent="0.25">
      <c r="A13" s="51" t="s">
        <v>240</v>
      </c>
      <c r="B13" s="53">
        <v>0</v>
      </c>
      <c r="C13" s="41">
        <v>0</v>
      </c>
      <c r="D13" s="41">
        <v>0</v>
      </c>
      <c r="E13" s="41">
        <v>195.78</v>
      </c>
      <c r="F13" s="41">
        <v>195.78</v>
      </c>
      <c r="G13" s="41">
        <f t="shared" si="0"/>
        <v>195.78</v>
      </c>
    </row>
    <row r="14" spans="1:7" x14ac:dyDescent="0.25">
      <c r="A14" s="51" t="s">
        <v>241</v>
      </c>
      <c r="B14" s="53">
        <v>0</v>
      </c>
      <c r="C14" s="41">
        <v>0</v>
      </c>
      <c r="D14" s="41">
        <v>0</v>
      </c>
      <c r="E14" s="41">
        <v>0</v>
      </c>
      <c r="F14" s="41">
        <v>0</v>
      </c>
      <c r="G14" s="41">
        <f t="shared" si="0"/>
        <v>0</v>
      </c>
    </row>
    <row r="15" spans="1:7" x14ac:dyDescent="0.25">
      <c r="A15" s="51" t="s">
        <v>242</v>
      </c>
      <c r="B15" s="53">
        <v>8608443.4399999995</v>
      </c>
      <c r="C15" s="41">
        <v>165236</v>
      </c>
      <c r="D15" s="41">
        <v>8773679.4399999995</v>
      </c>
      <c r="E15" s="41">
        <v>4607466.3199999984</v>
      </c>
      <c r="F15" s="41">
        <v>4607466.3199999984</v>
      </c>
      <c r="G15" s="41">
        <f t="shared" si="0"/>
        <v>-4000977.120000001</v>
      </c>
    </row>
    <row r="16" spans="1:7" x14ac:dyDescent="0.25">
      <c r="A16" s="75" t="s">
        <v>243</v>
      </c>
      <c r="B16" s="41">
        <f t="shared" ref="B16:G16" si="1">SUM(B17:B27)</f>
        <v>0</v>
      </c>
      <c r="C16" s="41">
        <f t="shared" si="1"/>
        <v>0</v>
      </c>
      <c r="D16" s="41">
        <f t="shared" si="1"/>
        <v>0</v>
      </c>
      <c r="E16" s="41">
        <f t="shared" si="1"/>
        <v>0</v>
      </c>
      <c r="F16" s="41">
        <f t="shared" si="1"/>
        <v>0</v>
      </c>
      <c r="G16" s="41">
        <f t="shared" si="1"/>
        <v>0</v>
      </c>
    </row>
    <row r="17" spans="1:7" x14ac:dyDescent="0.25">
      <c r="A17" s="60" t="s">
        <v>244</v>
      </c>
      <c r="B17" s="53">
        <v>0</v>
      </c>
      <c r="C17" s="41">
        <v>0</v>
      </c>
      <c r="D17" s="41">
        <v>0</v>
      </c>
      <c r="E17" s="41">
        <v>0</v>
      </c>
      <c r="F17" s="41">
        <v>0</v>
      </c>
      <c r="G17" s="41">
        <f>F17-B17</f>
        <v>0</v>
      </c>
    </row>
    <row r="18" spans="1:7" x14ac:dyDescent="0.25">
      <c r="A18" s="60" t="s">
        <v>245</v>
      </c>
      <c r="B18" s="53">
        <v>0</v>
      </c>
      <c r="C18" s="41">
        <v>0</v>
      </c>
      <c r="D18" s="41">
        <v>0</v>
      </c>
      <c r="E18" s="41">
        <v>0</v>
      </c>
      <c r="F18" s="41">
        <v>0</v>
      </c>
      <c r="G18" s="41">
        <f t="shared" ref="G18:G27" si="2">F18-B18</f>
        <v>0</v>
      </c>
    </row>
    <row r="19" spans="1:7" x14ac:dyDescent="0.25">
      <c r="A19" s="60" t="s">
        <v>246</v>
      </c>
      <c r="B19" s="53">
        <v>0</v>
      </c>
      <c r="C19" s="41">
        <v>0</v>
      </c>
      <c r="D19" s="41">
        <v>0</v>
      </c>
      <c r="E19" s="41">
        <v>0</v>
      </c>
      <c r="F19" s="41">
        <v>0</v>
      </c>
      <c r="G19" s="41">
        <f t="shared" si="2"/>
        <v>0</v>
      </c>
    </row>
    <row r="20" spans="1:7" x14ac:dyDescent="0.25">
      <c r="A20" s="60" t="s">
        <v>247</v>
      </c>
      <c r="B20" s="53">
        <v>0</v>
      </c>
      <c r="C20" s="41">
        <v>0</v>
      </c>
      <c r="D20" s="41">
        <v>0</v>
      </c>
      <c r="E20" s="41">
        <v>0</v>
      </c>
      <c r="F20" s="41">
        <v>0</v>
      </c>
      <c r="G20" s="41">
        <f t="shared" si="2"/>
        <v>0</v>
      </c>
    </row>
    <row r="21" spans="1:7" x14ac:dyDescent="0.25">
      <c r="A21" s="60" t="s">
        <v>248</v>
      </c>
      <c r="B21" s="53">
        <v>0</v>
      </c>
      <c r="C21" s="41">
        <v>0</v>
      </c>
      <c r="D21" s="41">
        <v>0</v>
      </c>
      <c r="E21" s="41">
        <v>0</v>
      </c>
      <c r="F21" s="41">
        <v>0</v>
      </c>
      <c r="G21" s="41">
        <f t="shared" si="2"/>
        <v>0</v>
      </c>
    </row>
    <row r="22" spans="1:7" x14ac:dyDescent="0.25">
      <c r="A22" s="60" t="s">
        <v>249</v>
      </c>
      <c r="B22" s="53">
        <v>0</v>
      </c>
      <c r="C22" s="41">
        <v>0</v>
      </c>
      <c r="D22" s="41">
        <v>0</v>
      </c>
      <c r="E22" s="41">
        <v>0</v>
      </c>
      <c r="F22" s="41">
        <v>0</v>
      </c>
      <c r="G22" s="41">
        <f t="shared" si="2"/>
        <v>0</v>
      </c>
    </row>
    <row r="23" spans="1:7" x14ac:dyDescent="0.25">
      <c r="A23" s="60" t="s">
        <v>250</v>
      </c>
      <c r="B23" s="57">
        <v>0</v>
      </c>
      <c r="C23" s="41">
        <v>0</v>
      </c>
      <c r="D23" s="41">
        <v>0</v>
      </c>
      <c r="E23" s="41">
        <v>0</v>
      </c>
      <c r="F23" s="41">
        <v>0</v>
      </c>
      <c r="G23" s="41">
        <f t="shared" si="2"/>
        <v>0</v>
      </c>
    </row>
    <row r="24" spans="1:7" x14ac:dyDescent="0.25">
      <c r="A24" s="60" t="s">
        <v>251</v>
      </c>
      <c r="B24" s="53">
        <v>0</v>
      </c>
      <c r="C24" s="41">
        <v>0</v>
      </c>
      <c r="D24" s="41">
        <v>0</v>
      </c>
      <c r="E24" s="41">
        <v>0</v>
      </c>
      <c r="F24" s="41">
        <v>0</v>
      </c>
      <c r="G24" s="41">
        <f t="shared" si="2"/>
        <v>0</v>
      </c>
    </row>
    <row r="25" spans="1:7" x14ac:dyDescent="0.25">
      <c r="A25" s="60" t="s">
        <v>252</v>
      </c>
      <c r="B25" s="53">
        <v>0</v>
      </c>
      <c r="C25" s="41">
        <v>0</v>
      </c>
      <c r="D25" s="41">
        <v>0</v>
      </c>
      <c r="E25" s="41">
        <v>0</v>
      </c>
      <c r="F25" s="41">
        <v>0</v>
      </c>
      <c r="G25" s="41">
        <f t="shared" si="2"/>
        <v>0</v>
      </c>
    </row>
    <row r="26" spans="1:7" x14ac:dyDescent="0.25">
      <c r="A26" s="60" t="s">
        <v>253</v>
      </c>
      <c r="B26" s="53">
        <v>0</v>
      </c>
      <c r="C26" s="41">
        <v>0</v>
      </c>
      <c r="D26" s="41">
        <v>0</v>
      </c>
      <c r="E26" s="41">
        <v>0</v>
      </c>
      <c r="F26" s="41">
        <v>0</v>
      </c>
      <c r="G26" s="41">
        <f t="shared" si="2"/>
        <v>0</v>
      </c>
    </row>
    <row r="27" spans="1:7" x14ac:dyDescent="0.25">
      <c r="A27" s="60" t="s">
        <v>254</v>
      </c>
      <c r="B27" s="53">
        <v>0</v>
      </c>
      <c r="C27" s="41">
        <v>0</v>
      </c>
      <c r="D27" s="41">
        <v>0</v>
      </c>
      <c r="E27" s="41">
        <v>0</v>
      </c>
      <c r="F27" s="41">
        <v>0</v>
      </c>
      <c r="G27" s="41">
        <f t="shared" si="2"/>
        <v>0</v>
      </c>
    </row>
    <row r="28" spans="1:7" x14ac:dyDescent="0.25">
      <c r="A28" s="51" t="s">
        <v>255</v>
      </c>
      <c r="B28" s="41">
        <f t="shared" ref="B28:G28" si="3">SUM(B29:B33)</f>
        <v>0</v>
      </c>
      <c r="C28" s="41">
        <f t="shared" si="3"/>
        <v>0</v>
      </c>
      <c r="D28" s="41">
        <f t="shared" si="3"/>
        <v>0</v>
      </c>
      <c r="E28" s="41">
        <f t="shared" si="3"/>
        <v>0</v>
      </c>
      <c r="F28" s="41">
        <f t="shared" si="3"/>
        <v>0</v>
      </c>
      <c r="G28" s="41">
        <f t="shared" si="3"/>
        <v>0</v>
      </c>
    </row>
    <row r="29" spans="1:7" x14ac:dyDescent="0.25">
      <c r="A29" s="60" t="s">
        <v>256</v>
      </c>
      <c r="B29" s="53">
        <v>0</v>
      </c>
      <c r="C29" s="41">
        <v>0</v>
      </c>
      <c r="D29" s="41">
        <v>0</v>
      </c>
      <c r="E29" s="41">
        <v>0</v>
      </c>
      <c r="F29" s="41">
        <v>0</v>
      </c>
      <c r="G29" s="41">
        <f>F29-B29</f>
        <v>0</v>
      </c>
    </row>
    <row r="30" spans="1:7" x14ac:dyDescent="0.25">
      <c r="A30" s="60" t="s">
        <v>257</v>
      </c>
      <c r="B30" s="53">
        <v>0</v>
      </c>
      <c r="C30" s="41">
        <v>0</v>
      </c>
      <c r="D30" s="41">
        <v>0</v>
      </c>
      <c r="E30" s="41">
        <v>0</v>
      </c>
      <c r="F30" s="41">
        <v>0</v>
      </c>
      <c r="G30" s="41">
        <f t="shared" ref="G30:G34" si="4">F30-B30</f>
        <v>0</v>
      </c>
    </row>
    <row r="31" spans="1:7" x14ac:dyDescent="0.25">
      <c r="A31" s="60" t="s">
        <v>258</v>
      </c>
      <c r="B31" s="53">
        <v>0</v>
      </c>
      <c r="C31" s="41">
        <v>0</v>
      </c>
      <c r="D31" s="41">
        <v>0</v>
      </c>
      <c r="E31" s="41">
        <v>0</v>
      </c>
      <c r="F31" s="41">
        <v>0</v>
      </c>
      <c r="G31" s="41">
        <f t="shared" si="4"/>
        <v>0</v>
      </c>
    </row>
    <row r="32" spans="1:7" x14ac:dyDescent="0.25">
      <c r="A32" s="60" t="s">
        <v>259</v>
      </c>
      <c r="B32" s="53">
        <v>0</v>
      </c>
      <c r="C32" s="41">
        <v>0</v>
      </c>
      <c r="D32" s="41">
        <v>0</v>
      </c>
      <c r="E32" s="41">
        <v>0</v>
      </c>
      <c r="F32" s="41">
        <v>0</v>
      </c>
      <c r="G32" s="41">
        <f t="shared" si="4"/>
        <v>0</v>
      </c>
    </row>
    <row r="33" spans="1:7" ht="14.45" customHeight="1" x14ac:dyDescent="0.25">
      <c r="A33" s="60" t="s">
        <v>260</v>
      </c>
      <c r="B33" s="53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4"/>
        <v>0</v>
      </c>
    </row>
    <row r="34" spans="1:7" ht="14.45" customHeight="1" x14ac:dyDescent="0.25">
      <c r="A34" s="51" t="s">
        <v>261</v>
      </c>
      <c r="B34" s="53">
        <v>0</v>
      </c>
      <c r="C34" s="41">
        <v>0</v>
      </c>
      <c r="D34" s="41">
        <v>0</v>
      </c>
      <c r="E34" s="41">
        <v>0</v>
      </c>
      <c r="F34" s="41">
        <v>0</v>
      </c>
      <c r="G34" s="41">
        <f t="shared" si="4"/>
        <v>0</v>
      </c>
    </row>
    <row r="35" spans="1:7" ht="14.45" customHeight="1" x14ac:dyDescent="0.25">
      <c r="A35" s="51" t="s">
        <v>262</v>
      </c>
      <c r="B35" s="53">
        <v>0</v>
      </c>
      <c r="C35" s="41">
        <v>0</v>
      </c>
      <c r="D35" s="41">
        <v>0</v>
      </c>
      <c r="E35" s="41">
        <v>0</v>
      </c>
      <c r="F35" s="41">
        <v>0</v>
      </c>
      <c r="G35" s="41">
        <f t="shared" ref="C35:G35" si="5">G36</f>
        <v>0</v>
      </c>
    </row>
    <row r="36" spans="1:7" ht="14.45" customHeight="1" x14ac:dyDescent="0.25">
      <c r="A36" s="60" t="s">
        <v>263</v>
      </c>
      <c r="B36" s="53">
        <v>0</v>
      </c>
      <c r="C36" s="41">
        <v>0</v>
      </c>
      <c r="D36" s="41">
        <v>0</v>
      </c>
      <c r="E36" s="41">
        <v>0</v>
      </c>
      <c r="F36" s="41">
        <v>0</v>
      </c>
      <c r="G36" s="41">
        <f>F36-B36</f>
        <v>0</v>
      </c>
    </row>
    <row r="37" spans="1:7" ht="14.45" customHeight="1" x14ac:dyDescent="0.25">
      <c r="A37" s="51" t="s">
        <v>264</v>
      </c>
      <c r="B37" s="41">
        <f>SUM(B38:B39)</f>
        <v>0</v>
      </c>
      <c r="C37" s="41">
        <f t="shared" ref="C37:G37" si="6">C38+C39</f>
        <v>0</v>
      </c>
      <c r="D37" s="41">
        <f t="shared" si="6"/>
        <v>0</v>
      </c>
      <c r="E37" s="41">
        <f t="shared" si="6"/>
        <v>0</v>
      </c>
      <c r="F37" s="41">
        <f t="shared" si="6"/>
        <v>0</v>
      </c>
      <c r="G37" s="41">
        <f t="shared" si="6"/>
        <v>0</v>
      </c>
    </row>
    <row r="38" spans="1:7" x14ac:dyDescent="0.25">
      <c r="A38" s="60" t="s">
        <v>265</v>
      </c>
      <c r="B38" s="53">
        <v>0</v>
      </c>
      <c r="C38" s="41">
        <v>0</v>
      </c>
      <c r="D38" s="41">
        <v>0</v>
      </c>
      <c r="E38" s="41">
        <v>0</v>
      </c>
      <c r="F38" s="41">
        <v>0</v>
      </c>
      <c r="G38" s="41">
        <f>F38-B38</f>
        <v>0</v>
      </c>
    </row>
    <row r="39" spans="1:7" x14ac:dyDescent="0.25">
      <c r="A39" s="60" t="s">
        <v>266</v>
      </c>
      <c r="B39" s="53">
        <v>0</v>
      </c>
      <c r="C39" s="41">
        <v>0</v>
      </c>
      <c r="D39" s="41">
        <v>0</v>
      </c>
      <c r="E39" s="41">
        <v>0</v>
      </c>
      <c r="F39" s="41">
        <v>0</v>
      </c>
      <c r="G39" s="41">
        <f>F39-B39</f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267</v>
      </c>
      <c r="B41" s="4">
        <f t="shared" ref="B41:G41" si="7">SUM(B9,B10,B11,B12,B13,B14,B15,B16,B28,B34,B35,B37)</f>
        <v>8608443.4399999995</v>
      </c>
      <c r="C41" s="4">
        <f t="shared" si="7"/>
        <v>165236</v>
      </c>
      <c r="D41" s="4">
        <f t="shared" si="7"/>
        <v>8773679.4399999995</v>
      </c>
      <c r="E41" s="4">
        <f t="shared" si="7"/>
        <v>4607662.0999999987</v>
      </c>
      <c r="F41" s="4">
        <f t="shared" si="7"/>
        <v>4607662.0999999987</v>
      </c>
      <c r="G41" s="4">
        <f t="shared" si="7"/>
        <v>-4000781.3400000012</v>
      </c>
    </row>
    <row r="42" spans="1:7" x14ac:dyDescent="0.25">
      <c r="A42" s="3" t="s">
        <v>268</v>
      </c>
      <c r="B42" s="76"/>
      <c r="C42" s="76"/>
      <c r="D42" s="76"/>
      <c r="E42" s="76"/>
      <c r="F42" s="76"/>
      <c r="G42" s="4">
        <f>IF(G41&gt;0,G41,0)</f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269</v>
      </c>
      <c r="B44" s="43"/>
      <c r="C44" s="43"/>
      <c r="D44" s="43"/>
      <c r="E44" s="43"/>
      <c r="F44" s="43"/>
      <c r="G44" s="43"/>
    </row>
    <row r="45" spans="1:7" x14ac:dyDescent="0.25">
      <c r="A45" s="51" t="s">
        <v>270</v>
      </c>
      <c r="B45" s="41">
        <f t="shared" ref="B45:G45" si="8">SUM(B46:B53)</f>
        <v>0</v>
      </c>
      <c r="C45" s="41">
        <f t="shared" si="8"/>
        <v>0</v>
      </c>
      <c r="D45" s="41">
        <f t="shared" si="8"/>
        <v>0</v>
      </c>
      <c r="E45" s="41">
        <f t="shared" si="8"/>
        <v>0</v>
      </c>
      <c r="F45" s="41">
        <f t="shared" si="8"/>
        <v>0</v>
      </c>
      <c r="G45" s="41">
        <f t="shared" si="8"/>
        <v>0</v>
      </c>
    </row>
    <row r="46" spans="1:7" x14ac:dyDescent="0.25">
      <c r="A46" s="63" t="s">
        <v>271</v>
      </c>
      <c r="B46" s="53">
        <v>0</v>
      </c>
      <c r="C46" s="41">
        <v>0</v>
      </c>
      <c r="D46" s="41">
        <v>0</v>
      </c>
      <c r="E46" s="41">
        <v>0</v>
      </c>
      <c r="F46" s="41">
        <v>0</v>
      </c>
      <c r="G46" s="41">
        <f>F46-B46</f>
        <v>0</v>
      </c>
    </row>
    <row r="47" spans="1:7" x14ac:dyDescent="0.25">
      <c r="A47" s="63" t="s">
        <v>272</v>
      </c>
      <c r="B47" s="53">
        <v>0</v>
      </c>
      <c r="C47" s="41">
        <v>0</v>
      </c>
      <c r="D47" s="41">
        <v>0</v>
      </c>
      <c r="E47" s="41">
        <v>0</v>
      </c>
      <c r="F47" s="41">
        <v>0</v>
      </c>
      <c r="G47" s="41">
        <f t="shared" ref="G47:G52" si="9">F47-B47</f>
        <v>0</v>
      </c>
    </row>
    <row r="48" spans="1:7" x14ac:dyDescent="0.25">
      <c r="A48" s="63" t="s">
        <v>273</v>
      </c>
      <c r="B48" s="53">
        <v>0</v>
      </c>
      <c r="C48" s="41">
        <v>0</v>
      </c>
      <c r="D48" s="41">
        <v>0</v>
      </c>
      <c r="E48" s="41">
        <v>0</v>
      </c>
      <c r="F48" s="41">
        <v>0</v>
      </c>
      <c r="G48" s="41">
        <f t="shared" si="9"/>
        <v>0</v>
      </c>
    </row>
    <row r="49" spans="1:7" ht="30" x14ac:dyDescent="0.25">
      <c r="A49" s="63" t="s">
        <v>274</v>
      </c>
      <c r="B49" s="53">
        <v>0</v>
      </c>
      <c r="C49" s="41">
        <v>0</v>
      </c>
      <c r="D49" s="41">
        <v>0</v>
      </c>
      <c r="E49" s="41">
        <v>0</v>
      </c>
      <c r="F49" s="41">
        <v>0</v>
      </c>
      <c r="G49" s="41">
        <f t="shared" si="9"/>
        <v>0</v>
      </c>
    </row>
    <row r="50" spans="1:7" x14ac:dyDescent="0.25">
      <c r="A50" s="63" t="s">
        <v>275</v>
      </c>
      <c r="B50" s="53">
        <v>0</v>
      </c>
      <c r="C50" s="41">
        <v>0</v>
      </c>
      <c r="D50" s="41">
        <v>0</v>
      </c>
      <c r="E50" s="41">
        <v>0</v>
      </c>
      <c r="F50" s="41">
        <v>0</v>
      </c>
      <c r="G50" s="41">
        <f t="shared" si="9"/>
        <v>0</v>
      </c>
    </row>
    <row r="51" spans="1:7" x14ac:dyDescent="0.25">
      <c r="A51" s="63" t="s">
        <v>276</v>
      </c>
      <c r="B51" s="53">
        <v>0</v>
      </c>
      <c r="C51" s="41">
        <v>0</v>
      </c>
      <c r="D51" s="41">
        <v>0</v>
      </c>
      <c r="E51" s="41">
        <v>0</v>
      </c>
      <c r="F51" s="41">
        <v>0</v>
      </c>
      <c r="G51" s="41">
        <f t="shared" si="9"/>
        <v>0</v>
      </c>
    </row>
    <row r="52" spans="1:7" ht="30" x14ac:dyDescent="0.25">
      <c r="A52" s="64" t="s">
        <v>277</v>
      </c>
      <c r="B52" s="53">
        <v>0</v>
      </c>
      <c r="C52" s="41">
        <v>0</v>
      </c>
      <c r="D52" s="41">
        <v>0</v>
      </c>
      <c r="E52" s="41">
        <v>0</v>
      </c>
      <c r="F52" s="41">
        <v>0</v>
      </c>
      <c r="G52" s="41">
        <f t="shared" si="9"/>
        <v>0</v>
      </c>
    </row>
    <row r="53" spans="1:7" x14ac:dyDescent="0.25">
      <c r="A53" s="60" t="s">
        <v>278</v>
      </c>
      <c r="B53" s="53">
        <v>0</v>
      </c>
      <c r="C53" s="41">
        <v>0</v>
      </c>
      <c r="D53" s="41">
        <v>0</v>
      </c>
      <c r="E53" s="41">
        <v>0</v>
      </c>
      <c r="F53" s="41">
        <v>0</v>
      </c>
      <c r="G53" s="41">
        <f>F53-B53</f>
        <v>0</v>
      </c>
    </row>
    <row r="54" spans="1:7" x14ac:dyDescent="0.25">
      <c r="A54" s="51" t="s">
        <v>279</v>
      </c>
      <c r="B54" s="41">
        <f t="shared" ref="B54:G54" si="10">SUM(B55:B58)</f>
        <v>0</v>
      </c>
      <c r="C54" s="41">
        <f t="shared" si="10"/>
        <v>0</v>
      </c>
      <c r="D54" s="41">
        <f t="shared" si="10"/>
        <v>0</v>
      </c>
      <c r="E54" s="41">
        <f t="shared" si="10"/>
        <v>0</v>
      </c>
      <c r="F54" s="41">
        <f t="shared" si="10"/>
        <v>0</v>
      </c>
      <c r="G54" s="41">
        <f t="shared" si="10"/>
        <v>0</v>
      </c>
    </row>
    <row r="55" spans="1:7" x14ac:dyDescent="0.25">
      <c r="A55" s="64" t="s">
        <v>280</v>
      </c>
      <c r="B55" s="53">
        <v>0</v>
      </c>
      <c r="C55" s="41">
        <v>0</v>
      </c>
      <c r="D55" s="41">
        <v>0</v>
      </c>
      <c r="E55" s="41">
        <v>0</v>
      </c>
      <c r="F55" s="41">
        <v>0</v>
      </c>
      <c r="G55" s="41">
        <f>F55-B55</f>
        <v>0</v>
      </c>
    </row>
    <row r="56" spans="1:7" x14ac:dyDescent="0.25">
      <c r="A56" s="63" t="s">
        <v>281</v>
      </c>
      <c r="B56" s="53">
        <v>0</v>
      </c>
      <c r="C56" s="41">
        <v>0</v>
      </c>
      <c r="D56" s="41">
        <v>0</v>
      </c>
      <c r="E56" s="41">
        <v>0</v>
      </c>
      <c r="F56" s="41">
        <v>0</v>
      </c>
      <c r="G56" s="41">
        <f t="shared" ref="G56:G58" si="11">F56-B56</f>
        <v>0</v>
      </c>
    </row>
    <row r="57" spans="1:7" x14ac:dyDescent="0.25">
      <c r="A57" s="63" t="s">
        <v>282</v>
      </c>
      <c r="B57" s="53">
        <v>0</v>
      </c>
      <c r="C57" s="41">
        <v>0</v>
      </c>
      <c r="D57" s="41">
        <v>0</v>
      </c>
      <c r="E57" s="41">
        <v>0</v>
      </c>
      <c r="F57" s="41">
        <v>0</v>
      </c>
      <c r="G57" s="41">
        <f t="shared" si="11"/>
        <v>0</v>
      </c>
    </row>
    <row r="58" spans="1:7" x14ac:dyDescent="0.25">
      <c r="A58" s="64" t="s">
        <v>283</v>
      </c>
      <c r="B58" s="53">
        <v>0</v>
      </c>
      <c r="C58" s="41">
        <v>0</v>
      </c>
      <c r="D58" s="41">
        <v>0</v>
      </c>
      <c r="E58" s="41">
        <v>0</v>
      </c>
      <c r="F58" s="41">
        <v>0</v>
      </c>
      <c r="G58" s="41">
        <f t="shared" si="11"/>
        <v>0</v>
      </c>
    </row>
    <row r="59" spans="1:7" x14ac:dyDescent="0.25">
      <c r="A59" s="51" t="s">
        <v>284</v>
      </c>
      <c r="B59" s="41">
        <f t="shared" ref="B59:G59" si="12">SUM(B60:B61)</f>
        <v>0</v>
      </c>
      <c r="C59" s="41">
        <f t="shared" si="12"/>
        <v>0</v>
      </c>
      <c r="D59" s="41">
        <f t="shared" si="12"/>
        <v>0</v>
      </c>
      <c r="E59" s="41">
        <f t="shared" si="12"/>
        <v>0</v>
      </c>
      <c r="F59" s="41">
        <f t="shared" si="12"/>
        <v>0</v>
      </c>
      <c r="G59" s="41">
        <f t="shared" si="12"/>
        <v>0</v>
      </c>
    </row>
    <row r="60" spans="1:7" x14ac:dyDescent="0.25">
      <c r="A60" s="63" t="s">
        <v>285</v>
      </c>
      <c r="B60" s="53">
        <v>0</v>
      </c>
      <c r="C60" s="41">
        <v>0</v>
      </c>
      <c r="D60" s="41">
        <v>0</v>
      </c>
      <c r="E60" s="41">
        <v>0</v>
      </c>
      <c r="F60" s="41">
        <v>0</v>
      </c>
      <c r="G60" s="41">
        <f>F60-B60</f>
        <v>0</v>
      </c>
    </row>
    <row r="61" spans="1:7" x14ac:dyDescent="0.25">
      <c r="A61" s="63" t="s">
        <v>286</v>
      </c>
      <c r="B61" s="53">
        <v>0</v>
      </c>
      <c r="C61" s="41">
        <v>0</v>
      </c>
      <c r="D61" s="41">
        <v>0</v>
      </c>
      <c r="E61" s="41">
        <v>0</v>
      </c>
      <c r="F61" s="41">
        <v>0</v>
      </c>
      <c r="G61" s="41">
        <f t="shared" ref="G61:G63" si="13">F61-B61</f>
        <v>0</v>
      </c>
    </row>
    <row r="62" spans="1:7" x14ac:dyDescent="0.25">
      <c r="A62" s="51" t="s">
        <v>287</v>
      </c>
      <c r="B62" s="53">
        <v>0</v>
      </c>
      <c r="C62" s="41">
        <v>0</v>
      </c>
      <c r="D62" s="41">
        <v>0</v>
      </c>
      <c r="E62" s="41">
        <v>0</v>
      </c>
      <c r="F62" s="41">
        <v>0</v>
      </c>
      <c r="G62" s="41">
        <f t="shared" si="13"/>
        <v>0</v>
      </c>
    </row>
    <row r="63" spans="1:7" x14ac:dyDescent="0.25">
      <c r="A63" s="51" t="s">
        <v>288</v>
      </c>
      <c r="B63" s="53">
        <v>0</v>
      </c>
      <c r="C63" s="41">
        <v>0</v>
      </c>
      <c r="D63" s="41">
        <v>0</v>
      </c>
      <c r="E63" s="41">
        <v>0</v>
      </c>
      <c r="F63" s="41">
        <v>0</v>
      </c>
      <c r="G63" s="41">
        <f t="shared" si="13"/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289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290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f t="shared" ref="B67:G67" si="15">G68</f>
        <v>0</v>
      </c>
    </row>
    <row r="68" spans="1:7" x14ac:dyDescent="0.25">
      <c r="A68" s="51" t="s">
        <v>291</v>
      </c>
      <c r="B68" s="53">
        <v>0</v>
      </c>
      <c r="C68" s="41">
        <v>0</v>
      </c>
      <c r="D68" s="41">
        <v>0</v>
      </c>
      <c r="E68" s="41">
        <v>0</v>
      </c>
      <c r="F68" s="41">
        <v>0</v>
      </c>
      <c r="G68" s="41">
        <f>F68-B68</f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292</v>
      </c>
      <c r="B70" s="4">
        <f t="shared" ref="B70:G70" si="16">B41+B65+B67</f>
        <v>8608443.4399999995</v>
      </c>
      <c r="C70" s="4">
        <f t="shared" si="16"/>
        <v>165236</v>
      </c>
      <c r="D70" s="4">
        <f t="shared" si="16"/>
        <v>8773679.4399999995</v>
      </c>
      <c r="E70" s="4">
        <f t="shared" si="16"/>
        <v>4607662.0999999987</v>
      </c>
      <c r="F70" s="4">
        <f t="shared" si="16"/>
        <v>4607662.0999999987</v>
      </c>
      <c r="G70" s="4">
        <f t="shared" si="16"/>
        <v>-4000781.3400000012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293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294</v>
      </c>
      <c r="B73" s="53">
        <v>0</v>
      </c>
      <c r="C73" s="41">
        <v>0</v>
      </c>
      <c r="D73" s="41">
        <v>0</v>
      </c>
      <c r="E73" s="41">
        <v>0</v>
      </c>
      <c r="F73" s="41">
        <v>0</v>
      </c>
      <c r="G73" s="41">
        <f>F73-B73</f>
        <v>0</v>
      </c>
    </row>
    <row r="74" spans="1:7" ht="30" x14ac:dyDescent="0.25">
      <c r="A74" s="56" t="s">
        <v>295</v>
      </c>
      <c r="B74" s="53">
        <v>0</v>
      </c>
      <c r="C74" s="41">
        <v>0</v>
      </c>
      <c r="D74" s="41">
        <v>0</v>
      </c>
      <c r="E74" s="41">
        <v>0</v>
      </c>
      <c r="F74" s="41">
        <v>0</v>
      </c>
      <c r="G74" s="41">
        <f>F74-B74</f>
        <v>0</v>
      </c>
    </row>
    <row r="75" spans="1:7" x14ac:dyDescent="0.25">
      <c r="A75" s="17" t="s">
        <v>296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topLeftCell="A139" zoomScale="75" zoomScaleNormal="75" workbookViewId="0">
      <selection activeCell="B9" sqref="B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52" t="s">
        <v>297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SISTEMA DE AGUA POTABLE Y ALCANTARILLADO DE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298</v>
      </c>
      <c r="B3" s="141"/>
      <c r="C3" s="141"/>
      <c r="D3" s="141"/>
      <c r="E3" s="141"/>
      <c r="F3" s="141"/>
      <c r="G3" s="142"/>
    </row>
    <row r="4" spans="1:7" x14ac:dyDescent="0.25">
      <c r="A4" s="140" t="s">
        <v>299</v>
      </c>
      <c r="B4" s="141"/>
      <c r="C4" s="141"/>
      <c r="D4" s="141"/>
      <c r="E4" s="141"/>
      <c r="F4" s="141"/>
      <c r="G4" s="142"/>
    </row>
    <row r="5" spans="1:7" x14ac:dyDescent="0.25">
      <c r="A5" s="140" t="str">
        <f>'Formato 3'!A4</f>
        <v>DEL 1 DE ENERO DEL 2026 AL 30 DE JUNIO DEL 2026</v>
      </c>
      <c r="B5" s="141"/>
      <c r="C5" s="141"/>
      <c r="D5" s="141"/>
      <c r="E5" s="141"/>
      <c r="F5" s="141"/>
      <c r="G5" s="142"/>
    </row>
    <row r="6" spans="1:7" x14ac:dyDescent="0.25">
      <c r="A6" s="143" t="s">
        <v>2</v>
      </c>
      <c r="B6" s="144"/>
      <c r="C6" s="144"/>
      <c r="D6" s="144"/>
      <c r="E6" s="144"/>
      <c r="F6" s="144"/>
      <c r="G6" s="145"/>
    </row>
    <row r="7" spans="1:7" x14ac:dyDescent="0.25">
      <c r="A7" s="150" t="s">
        <v>5</v>
      </c>
      <c r="B7" s="150" t="s">
        <v>300</v>
      </c>
      <c r="C7" s="150"/>
      <c r="D7" s="150"/>
      <c r="E7" s="150"/>
      <c r="F7" s="150"/>
      <c r="G7" s="151" t="s">
        <v>301</v>
      </c>
    </row>
    <row r="8" spans="1:7" ht="30" x14ac:dyDescent="0.25">
      <c r="A8" s="150"/>
      <c r="B8" s="7" t="s">
        <v>206</v>
      </c>
      <c r="C8" s="7" t="s">
        <v>302</v>
      </c>
      <c r="D8" s="7" t="s">
        <v>303</v>
      </c>
      <c r="E8" s="7" t="s">
        <v>191</v>
      </c>
      <c r="F8" s="7" t="s">
        <v>304</v>
      </c>
      <c r="G8" s="150"/>
    </row>
    <row r="9" spans="1:7" x14ac:dyDescent="0.25">
      <c r="A9" s="26" t="s">
        <v>305</v>
      </c>
      <c r="B9" s="66">
        <f t="shared" ref="B9:G9" si="0">SUM(B10,B18,B28,B38,B48,B58,B62,B71,B75)</f>
        <v>8608443.4399999995</v>
      </c>
      <c r="C9" s="66">
        <f t="shared" si="0"/>
        <v>165236</v>
      </c>
      <c r="D9" s="66">
        <f t="shared" si="0"/>
        <v>8773679.4399999995</v>
      </c>
      <c r="E9" s="66">
        <f t="shared" si="0"/>
        <v>3742044.26</v>
      </c>
      <c r="F9" s="66">
        <f t="shared" si="0"/>
        <v>3742044.2600000002</v>
      </c>
      <c r="G9" s="66">
        <f t="shared" si="0"/>
        <v>5031635.1800000006</v>
      </c>
    </row>
    <row r="10" spans="1:7" x14ac:dyDescent="0.25">
      <c r="A10" s="67" t="s">
        <v>306</v>
      </c>
      <c r="B10" s="66">
        <f t="shared" ref="B10:G10" si="1">SUM(B11:B17)</f>
        <v>3713453.77</v>
      </c>
      <c r="C10" s="66">
        <f t="shared" si="1"/>
        <v>-96415.959999999992</v>
      </c>
      <c r="D10" s="66">
        <f t="shared" si="1"/>
        <v>3617037.81</v>
      </c>
      <c r="E10" s="66">
        <f t="shared" si="1"/>
        <v>1341080.3999999997</v>
      </c>
      <c r="F10" s="66">
        <f t="shared" si="1"/>
        <v>1341080.3999999999</v>
      </c>
      <c r="G10" s="66">
        <f t="shared" si="1"/>
        <v>2275957.41</v>
      </c>
    </row>
    <row r="11" spans="1:7" x14ac:dyDescent="0.25">
      <c r="A11" s="68" t="s">
        <v>307</v>
      </c>
      <c r="B11" s="58">
        <v>2541357.11</v>
      </c>
      <c r="C11" s="58">
        <v>-64129.509999999995</v>
      </c>
      <c r="D11" s="58">
        <v>2477227.6</v>
      </c>
      <c r="E11" s="58">
        <v>1193246.0899999999</v>
      </c>
      <c r="F11" s="58">
        <v>1193246.0900000001</v>
      </c>
      <c r="G11" s="58">
        <f>D11-E11</f>
        <v>1283981.5100000002</v>
      </c>
    </row>
    <row r="12" spans="1:7" x14ac:dyDescent="0.25">
      <c r="A12" s="68" t="s">
        <v>308</v>
      </c>
      <c r="B12" s="58">
        <v>20000</v>
      </c>
      <c r="C12" s="58">
        <v>-10000</v>
      </c>
      <c r="D12" s="58">
        <v>10000</v>
      </c>
      <c r="E12" s="58">
        <v>0</v>
      </c>
      <c r="F12" s="58">
        <v>0</v>
      </c>
      <c r="G12" s="58">
        <f t="shared" ref="G12:G17" si="2">D12-E12</f>
        <v>10000</v>
      </c>
    </row>
    <row r="13" spans="1:7" x14ac:dyDescent="0.25">
      <c r="A13" s="68" t="s">
        <v>309</v>
      </c>
      <c r="B13" s="58">
        <v>622096.66</v>
      </c>
      <c r="C13" s="58">
        <v>-12286.45</v>
      </c>
      <c r="D13" s="58">
        <v>609810.21000000008</v>
      </c>
      <c r="E13" s="58">
        <v>120634.13999999998</v>
      </c>
      <c r="F13" s="58">
        <v>120634.13999999998</v>
      </c>
      <c r="G13" s="58">
        <f t="shared" si="2"/>
        <v>489176.07000000007</v>
      </c>
    </row>
    <row r="14" spans="1:7" x14ac:dyDescent="0.25">
      <c r="A14" s="68" t="s">
        <v>310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f t="shared" si="2"/>
        <v>0</v>
      </c>
    </row>
    <row r="15" spans="1:7" x14ac:dyDescent="0.25">
      <c r="A15" s="68" t="s">
        <v>311</v>
      </c>
      <c r="B15" s="58">
        <v>530000</v>
      </c>
      <c r="C15" s="58">
        <v>-10000</v>
      </c>
      <c r="D15" s="58">
        <v>520000</v>
      </c>
      <c r="E15" s="58">
        <v>27200.170000000002</v>
      </c>
      <c r="F15" s="58">
        <v>27200.170000000002</v>
      </c>
      <c r="G15" s="58">
        <f t="shared" si="2"/>
        <v>492799.83</v>
      </c>
    </row>
    <row r="16" spans="1:7" x14ac:dyDescent="0.25">
      <c r="A16" s="68" t="s">
        <v>312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f t="shared" si="2"/>
        <v>0</v>
      </c>
    </row>
    <row r="17" spans="1:7" x14ac:dyDescent="0.25">
      <c r="A17" s="68" t="s">
        <v>313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f t="shared" si="2"/>
        <v>0</v>
      </c>
    </row>
    <row r="18" spans="1:7" x14ac:dyDescent="0.25">
      <c r="A18" s="67" t="s">
        <v>314</v>
      </c>
      <c r="B18" s="66">
        <f t="shared" ref="B18:G18" si="3">SUM(B19:B27)</f>
        <v>788282.95</v>
      </c>
      <c r="C18" s="66">
        <f t="shared" si="3"/>
        <v>69855.17</v>
      </c>
      <c r="D18" s="66">
        <f t="shared" si="3"/>
        <v>858138.12</v>
      </c>
      <c r="E18" s="66">
        <f t="shared" si="3"/>
        <v>348451.89</v>
      </c>
      <c r="F18" s="66">
        <f t="shared" si="3"/>
        <v>348451.89</v>
      </c>
      <c r="G18" s="66">
        <f t="shared" si="3"/>
        <v>509686.23</v>
      </c>
    </row>
    <row r="19" spans="1:7" x14ac:dyDescent="0.25">
      <c r="A19" s="68" t="s">
        <v>315</v>
      </c>
      <c r="B19" s="58">
        <v>45000</v>
      </c>
      <c r="C19" s="58">
        <v>-1000</v>
      </c>
      <c r="D19" s="58">
        <v>44000</v>
      </c>
      <c r="E19" s="58">
        <v>19150.77</v>
      </c>
      <c r="F19" s="58">
        <v>19150.77</v>
      </c>
      <c r="G19" s="58">
        <f>D19-E19</f>
        <v>24849.23</v>
      </c>
    </row>
    <row r="20" spans="1:7" x14ac:dyDescent="0.25">
      <c r="A20" s="68" t="s">
        <v>316</v>
      </c>
      <c r="B20" s="58">
        <v>28000</v>
      </c>
      <c r="C20" s="58">
        <v>0</v>
      </c>
      <c r="D20" s="58">
        <v>28000</v>
      </c>
      <c r="E20" s="58">
        <v>4582.29</v>
      </c>
      <c r="F20" s="58">
        <v>4582.29</v>
      </c>
      <c r="G20" s="58">
        <f t="shared" ref="G20:G27" si="4">D20-E20</f>
        <v>23417.71</v>
      </c>
    </row>
    <row r="21" spans="1:7" x14ac:dyDescent="0.25">
      <c r="A21" s="68" t="s">
        <v>317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f t="shared" si="4"/>
        <v>0</v>
      </c>
    </row>
    <row r="22" spans="1:7" x14ac:dyDescent="0.25">
      <c r="A22" s="68" t="s">
        <v>318</v>
      </c>
      <c r="B22" s="58">
        <v>318890</v>
      </c>
      <c r="C22" s="58">
        <v>62483.32</v>
      </c>
      <c r="D22" s="58">
        <v>381373.32</v>
      </c>
      <c r="E22" s="58">
        <v>172481.75</v>
      </c>
      <c r="F22" s="58">
        <v>172481.75</v>
      </c>
      <c r="G22" s="58">
        <f t="shared" si="4"/>
        <v>208891.57</v>
      </c>
    </row>
    <row r="23" spans="1:7" x14ac:dyDescent="0.25">
      <c r="A23" s="68" t="s">
        <v>319</v>
      </c>
      <c r="B23" s="58">
        <v>76892.95</v>
      </c>
      <c r="C23" s="58">
        <v>18371.849999999999</v>
      </c>
      <c r="D23" s="58">
        <v>95264.799999999988</v>
      </c>
      <c r="E23" s="58">
        <v>36029.599999999999</v>
      </c>
      <c r="F23" s="58">
        <v>36029.599999999999</v>
      </c>
      <c r="G23" s="58">
        <f t="shared" si="4"/>
        <v>59235.19999999999</v>
      </c>
    </row>
    <row r="24" spans="1:7" x14ac:dyDescent="0.25">
      <c r="A24" s="68" t="s">
        <v>320</v>
      </c>
      <c r="B24" s="58">
        <v>112000</v>
      </c>
      <c r="C24" s="58">
        <v>0</v>
      </c>
      <c r="D24" s="58">
        <v>112000</v>
      </c>
      <c r="E24" s="58">
        <v>57647.840000000004</v>
      </c>
      <c r="F24" s="58">
        <v>57647.840000000004</v>
      </c>
      <c r="G24" s="58">
        <f t="shared" si="4"/>
        <v>54352.159999999996</v>
      </c>
    </row>
    <row r="25" spans="1:7" x14ac:dyDescent="0.25">
      <c r="A25" s="68" t="s">
        <v>321</v>
      </c>
      <c r="B25" s="58">
        <v>102000</v>
      </c>
      <c r="C25" s="58">
        <v>0</v>
      </c>
      <c r="D25" s="58">
        <v>102000</v>
      </c>
      <c r="E25" s="58">
        <v>16533.12</v>
      </c>
      <c r="F25" s="58">
        <v>16533.12</v>
      </c>
      <c r="G25" s="58">
        <f t="shared" si="4"/>
        <v>85466.880000000005</v>
      </c>
    </row>
    <row r="26" spans="1:7" x14ac:dyDescent="0.25">
      <c r="A26" s="68" t="s">
        <v>322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f t="shared" si="4"/>
        <v>0</v>
      </c>
    </row>
    <row r="27" spans="1:7" x14ac:dyDescent="0.25">
      <c r="A27" s="68" t="s">
        <v>323</v>
      </c>
      <c r="B27" s="58">
        <v>105500</v>
      </c>
      <c r="C27" s="58">
        <v>-10000</v>
      </c>
      <c r="D27" s="58">
        <v>95500</v>
      </c>
      <c r="E27" s="58">
        <v>42026.520000000004</v>
      </c>
      <c r="F27" s="58">
        <v>42026.520000000004</v>
      </c>
      <c r="G27" s="58">
        <f t="shared" si="4"/>
        <v>53473.479999999996</v>
      </c>
    </row>
    <row r="28" spans="1:7" x14ac:dyDescent="0.25">
      <c r="A28" s="67" t="s">
        <v>324</v>
      </c>
      <c r="B28" s="66">
        <f t="shared" ref="B28:G28" si="5">SUM(B29:B37)</f>
        <v>3811706.7199999997</v>
      </c>
      <c r="C28" s="66">
        <f t="shared" si="5"/>
        <v>147633.78</v>
      </c>
      <c r="D28" s="66">
        <f t="shared" si="5"/>
        <v>3959340.5</v>
      </c>
      <c r="E28" s="66">
        <f t="shared" si="5"/>
        <v>1979185.1600000001</v>
      </c>
      <c r="F28" s="66">
        <f t="shared" si="5"/>
        <v>1979185.1600000001</v>
      </c>
      <c r="G28" s="66">
        <f t="shared" si="5"/>
        <v>1980155.3399999999</v>
      </c>
    </row>
    <row r="29" spans="1:7" x14ac:dyDescent="0.25">
      <c r="A29" s="68" t="s">
        <v>325</v>
      </c>
      <c r="B29" s="58">
        <v>3101486.08</v>
      </c>
      <c r="C29" s="58">
        <v>0</v>
      </c>
      <c r="D29" s="58">
        <v>3101486.08</v>
      </c>
      <c r="E29" s="58">
        <v>1646773.03</v>
      </c>
      <c r="F29" s="58">
        <v>1646773.03</v>
      </c>
      <c r="G29" s="58">
        <f>D29-E29</f>
        <v>1454713.05</v>
      </c>
    </row>
    <row r="30" spans="1:7" x14ac:dyDescent="0.25">
      <c r="A30" s="68" t="s">
        <v>326</v>
      </c>
      <c r="B30" s="58">
        <v>30000</v>
      </c>
      <c r="C30" s="58">
        <v>0</v>
      </c>
      <c r="D30" s="58">
        <v>30000</v>
      </c>
      <c r="E30" s="58">
        <v>5249</v>
      </c>
      <c r="F30" s="58">
        <v>5249</v>
      </c>
      <c r="G30" s="58">
        <f t="shared" ref="G30:G37" si="6">D30-E30</f>
        <v>24751</v>
      </c>
    </row>
    <row r="31" spans="1:7" x14ac:dyDescent="0.25">
      <c r="A31" s="68" t="s">
        <v>327</v>
      </c>
      <c r="B31" s="58">
        <v>85500</v>
      </c>
      <c r="C31" s="58">
        <v>156402.12</v>
      </c>
      <c r="D31" s="58">
        <v>241902.12</v>
      </c>
      <c r="E31" s="58">
        <v>56848.12</v>
      </c>
      <c r="F31" s="58">
        <v>56848.12</v>
      </c>
      <c r="G31" s="58">
        <f t="shared" si="6"/>
        <v>185054</v>
      </c>
    </row>
    <row r="32" spans="1:7" x14ac:dyDescent="0.25">
      <c r="A32" s="68" t="s">
        <v>328</v>
      </c>
      <c r="B32" s="58">
        <v>11000</v>
      </c>
      <c r="C32" s="58">
        <v>4156</v>
      </c>
      <c r="D32" s="58">
        <v>15156</v>
      </c>
      <c r="E32" s="58">
        <v>6107.74</v>
      </c>
      <c r="F32" s="58">
        <v>6107.74</v>
      </c>
      <c r="G32" s="58">
        <f t="shared" si="6"/>
        <v>9048.26</v>
      </c>
    </row>
    <row r="33" spans="1:7" ht="14.45" customHeight="1" x14ac:dyDescent="0.25">
      <c r="A33" s="68" t="s">
        <v>329</v>
      </c>
      <c r="B33" s="58">
        <v>285585.8</v>
      </c>
      <c r="C33" s="58">
        <v>-15652</v>
      </c>
      <c r="D33" s="58">
        <v>269933.8</v>
      </c>
      <c r="E33" s="58">
        <v>102474.94</v>
      </c>
      <c r="F33" s="58">
        <v>102474.94</v>
      </c>
      <c r="G33" s="58">
        <f t="shared" si="6"/>
        <v>167458.85999999999</v>
      </c>
    </row>
    <row r="34" spans="1:7" ht="14.45" customHeight="1" x14ac:dyDescent="0.25">
      <c r="A34" s="68" t="s">
        <v>330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f t="shared" si="6"/>
        <v>0</v>
      </c>
    </row>
    <row r="35" spans="1:7" ht="14.45" customHeight="1" x14ac:dyDescent="0.25">
      <c r="A35" s="68" t="s">
        <v>331</v>
      </c>
      <c r="B35" s="58">
        <v>16500</v>
      </c>
      <c r="C35" s="58">
        <v>0</v>
      </c>
      <c r="D35" s="58">
        <v>16500</v>
      </c>
      <c r="E35" s="58">
        <v>5587.5700000000006</v>
      </c>
      <c r="F35" s="58">
        <v>5587.5700000000006</v>
      </c>
      <c r="G35" s="58">
        <f t="shared" si="6"/>
        <v>10912.43</v>
      </c>
    </row>
    <row r="36" spans="1:7" ht="14.45" customHeight="1" x14ac:dyDescent="0.25">
      <c r="A36" s="68" t="s">
        <v>332</v>
      </c>
      <c r="B36" s="58">
        <v>40000</v>
      </c>
      <c r="C36" s="58">
        <v>2727.66</v>
      </c>
      <c r="D36" s="58">
        <v>42727.66</v>
      </c>
      <c r="E36" s="58">
        <v>42727.65</v>
      </c>
      <c r="F36" s="58">
        <v>42727.65</v>
      </c>
      <c r="G36" s="58">
        <f t="shared" si="6"/>
        <v>1.0000000002037268E-2</v>
      </c>
    </row>
    <row r="37" spans="1:7" ht="14.45" customHeight="1" x14ac:dyDescent="0.25">
      <c r="A37" s="68" t="s">
        <v>333</v>
      </c>
      <c r="B37" s="58">
        <v>241634.84</v>
      </c>
      <c r="C37" s="58">
        <v>0</v>
      </c>
      <c r="D37" s="58">
        <v>241634.84</v>
      </c>
      <c r="E37" s="58">
        <v>113417.11</v>
      </c>
      <c r="F37" s="58">
        <v>113417.11</v>
      </c>
      <c r="G37" s="58">
        <f t="shared" si="6"/>
        <v>128217.73</v>
      </c>
    </row>
    <row r="38" spans="1:7" x14ac:dyDescent="0.25">
      <c r="A38" s="67" t="s">
        <v>334</v>
      </c>
      <c r="B38" s="66">
        <f t="shared" ref="B38:G38" si="7">SUM(B39:B47)</f>
        <v>0</v>
      </c>
      <c r="C38" s="66">
        <f t="shared" si="7"/>
        <v>0</v>
      </c>
      <c r="D38" s="66">
        <f t="shared" si="7"/>
        <v>0</v>
      </c>
      <c r="E38" s="66">
        <f t="shared" si="7"/>
        <v>0</v>
      </c>
      <c r="F38" s="66">
        <f t="shared" si="7"/>
        <v>0</v>
      </c>
      <c r="G38" s="66">
        <f t="shared" si="7"/>
        <v>0</v>
      </c>
    </row>
    <row r="39" spans="1:7" x14ac:dyDescent="0.25">
      <c r="A39" s="68" t="s">
        <v>335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f>D39-E39</f>
        <v>0</v>
      </c>
    </row>
    <row r="40" spans="1:7" x14ac:dyDescent="0.25">
      <c r="A40" s="68" t="s">
        <v>336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f t="shared" ref="G40:G47" si="8">D40-E40</f>
        <v>0</v>
      </c>
    </row>
    <row r="41" spans="1:7" x14ac:dyDescent="0.25">
      <c r="A41" s="68" t="s">
        <v>337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f t="shared" si="8"/>
        <v>0</v>
      </c>
    </row>
    <row r="42" spans="1:7" x14ac:dyDescent="0.25">
      <c r="A42" s="68" t="s">
        <v>338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f t="shared" si="8"/>
        <v>0</v>
      </c>
    </row>
    <row r="43" spans="1:7" x14ac:dyDescent="0.25">
      <c r="A43" s="68" t="s">
        <v>339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f t="shared" si="8"/>
        <v>0</v>
      </c>
    </row>
    <row r="44" spans="1:7" x14ac:dyDescent="0.25">
      <c r="A44" s="68" t="s">
        <v>340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f t="shared" si="8"/>
        <v>0</v>
      </c>
    </row>
    <row r="45" spans="1:7" x14ac:dyDescent="0.25">
      <c r="A45" s="68" t="s">
        <v>341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f t="shared" si="8"/>
        <v>0</v>
      </c>
    </row>
    <row r="46" spans="1:7" x14ac:dyDescent="0.25">
      <c r="A46" s="68" t="s">
        <v>342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f t="shared" si="8"/>
        <v>0</v>
      </c>
    </row>
    <row r="47" spans="1:7" x14ac:dyDescent="0.25">
      <c r="A47" s="68" t="s">
        <v>343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f t="shared" si="8"/>
        <v>0</v>
      </c>
    </row>
    <row r="48" spans="1:7" x14ac:dyDescent="0.25">
      <c r="A48" s="67" t="s">
        <v>344</v>
      </c>
      <c r="B48" s="66">
        <f t="shared" ref="B48:G48" si="9">SUM(B49:B57)</f>
        <v>45000</v>
      </c>
      <c r="C48" s="66">
        <f t="shared" si="9"/>
        <v>44163.01</v>
      </c>
      <c r="D48" s="66">
        <f t="shared" si="9"/>
        <v>89163.010000000009</v>
      </c>
      <c r="E48" s="66">
        <f t="shared" si="9"/>
        <v>73326.81</v>
      </c>
      <c r="F48" s="66">
        <f t="shared" si="9"/>
        <v>73326.81</v>
      </c>
      <c r="G48" s="66">
        <f t="shared" si="9"/>
        <v>15836.2</v>
      </c>
    </row>
    <row r="49" spans="1:7" x14ac:dyDescent="0.25">
      <c r="A49" s="68" t="s">
        <v>345</v>
      </c>
      <c r="B49" s="58">
        <v>30000</v>
      </c>
      <c r="C49" s="58">
        <v>-633</v>
      </c>
      <c r="D49" s="58">
        <v>29367</v>
      </c>
      <c r="E49" s="58">
        <v>23531.8</v>
      </c>
      <c r="F49" s="58">
        <v>23531.8</v>
      </c>
      <c r="G49" s="58">
        <f>D49-E49</f>
        <v>5835.2000000000007</v>
      </c>
    </row>
    <row r="50" spans="1:7" x14ac:dyDescent="0.25">
      <c r="A50" s="68" t="s">
        <v>346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f t="shared" ref="G50:G57" si="10">D50-E50</f>
        <v>0</v>
      </c>
    </row>
    <row r="51" spans="1:7" x14ac:dyDescent="0.25">
      <c r="A51" s="68" t="s">
        <v>347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f t="shared" si="10"/>
        <v>0</v>
      </c>
    </row>
    <row r="52" spans="1:7" x14ac:dyDescent="0.25">
      <c r="A52" s="68" t="s">
        <v>348</v>
      </c>
      <c r="B52" s="58">
        <v>0</v>
      </c>
      <c r="C52" s="58">
        <v>28990</v>
      </c>
      <c r="D52" s="58">
        <v>28990</v>
      </c>
      <c r="E52" s="58">
        <v>28990</v>
      </c>
      <c r="F52" s="58">
        <v>28990</v>
      </c>
      <c r="G52" s="58">
        <f t="shared" si="10"/>
        <v>0</v>
      </c>
    </row>
    <row r="53" spans="1:7" x14ac:dyDescent="0.25">
      <c r="A53" s="68" t="s">
        <v>349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f t="shared" si="10"/>
        <v>0</v>
      </c>
    </row>
    <row r="54" spans="1:7" x14ac:dyDescent="0.25">
      <c r="A54" s="68" t="s">
        <v>350</v>
      </c>
      <c r="B54" s="58">
        <v>15000</v>
      </c>
      <c r="C54" s="58">
        <v>15806.01</v>
      </c>
      <c r="D54" s="58">
        <v>30806.010000000002</v>
      </c>
      <c r="E54" s="58">
        <v>20805.010000000002</v>
      </c>
      <c r="F54" s="58">
        <v>20805.010000000002</v>
      </c>
      <c r="G54" s="58">
        <f t="shared" si="10"/>
        <v>10001</v>
      </c>
    </row>
    <row r="55" spans="1:7" x14ac:dyDescent="0.25">
      <c r="A55" s="68" t="s">
        <v>351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f t="shared" si="10"/>
        <v>0</v>
      </c>
    </row>
    <row r="56" spans="1:7" x14ac:dyDescent="0.25">
      <c r="A56" s="68" t="s">
        <v>352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f t="shared" si="10"/>
        <v>0</v>
      </c>
    </row>
    <row r="57" spans="1:7" x14ac:dyDescent="0.25">
      <c r="A57" s="68" t="s">
        <v>353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f t="shared" si="10"/>
        <v>0</v>
      </c>
    </row>
    <row r="58" spans="1:7" x14ac:dyDescent="0.25">
      <c r="A58" s="67" t="s">
        <v>354</v>
      </c>
      <c r="B58" s="66">
        <f t="shared" ref="B58:G58" si="11">SUM(B59:B61)</f>
        <v>250000</v>
      </c>
      <c r="C58" s="66">
        <f t="shared" si="11"/>
        <v>0</v>
      </c>
      <c r="D58" s="66">
        <f t="shared" si="11"/>
        <v>250000</v>
      </c>
      <c r="E58" s="66">
        <f t="shared" si="11"/>
        <v>0</v>
      </c>
      <c r="F58" s="66">
        <f t="shared" si="11"/>
        <v>0</v>
      </c>
      <c r="G58" s="66">
        <f t="shared" si="11"/>
        <v>250000</v>
      </c>
    </row>
    <row r="59" spans="1:7" x14ac:dyDescent="0.25">
      <c r="A59" s="68" t="s">
        <v>355</v>
      </c>
      <c r="B59" s="58">
        <v>250000</v>
      </c>
      <c r="C59" s="58">
        <v>0</v>
      </c>
      <c r="D59" s="58">
        <v>250000</v>
      </c>
      <c r="E59" s="58">
        <v>0</v>
      </c>
      <c r="F59" s="58">
        <v>0</v>
      </c>
      <c r="G59" s="58">
        <f>D59-E59</f>
        <v>250000</v>
      </c>
    </row>
    <row r="60" spans="1:7" x14ac:dyDescent="0.25">
      <c r="A60" s="68" t="s">
        <v>356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f t="shared" ref="G60:G61" si="12">D60-E60</f>
        <v>0</v>
      </c>
    </row>
    <row r="61" spans="1:7" x14ac:dyDescent="0.25">
      <c r="A61" s="68" t="s">
        <v>357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f t="shared" si="12"/>
        <v>0</v>
      </c>
    </row>
    <row r="62" spans="1:7" x14ac:dyDescent="0.25">
      <c r="A62" s="67" t="s">
        <v>358</v>
      </c>
      <c r="B62" s="66">
        <f t="shared" ref="B62:G62" si="13">SUM(B63:B67,B69:B70)</f>
        <v>0</v>
      </c>
      <c r="C62" s="66">
        <f t="shared" si="13"/>
        <v>0</v>
      </c>
      <c r="D62" s="66">
        <f t="shared" si="13"/>
        <v>0</v>
      </c>
      <c r="E62" s="66">
        <f t="shared" si="13"/>
        <v>0</v>
      </c>
      <c r="F62" s="66">
        <f t="shared" si="13"/>
        <v>0</v>
      </c>
      <c r="G62" s="66">
        <f t="shared" si="13"/>
        <v>0</v>
      </c>
    </row>
    <row r="63" spans="1:7" x14ac:dyDescent="0.25">
      <c r="A63" s="68" t="s">
        <v>359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f>D63-E63</f>
        <v>0</v>
      </c>
    </row>
    <row r="64" spans="1:7" x14ac:dyDescent="0.25">
      <c r="A64" s="68" t="s">
        <v>360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f t="shared" ref="G64:G70" si="14">D64-E64</f>
        <v>0</v>
      </c>
    </row>
    <row r="65" spans="1:7" x14ac:dyDescent="0.25">
      <c r="A65" s="68" t="s">
        <v>361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f t="shared" si="14"/>
        <v>0</v>
      </c>
    </row>
    <row r="66" spans="1:7" x14ac:dyDescent="0.25">
      <c r="A66" s="68" t="s">
        <v>362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f t="shared" si="14"/>
        <v>0</v>
      </c>
    </row>
    <row r="67" spans="1:7" x14ac:dyDescent="0.25">
      <c r="A67" s="68" t="s">
        <v>363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f t="shared" si="14"/>
        <v>0</v>
      </c>
    </row>
    <row r="68" spans="1:7" x14ac:dyDescent="0.25">
      <c r="A68" s="68" t="s">
        <v>364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f t="shared" si="14"/>
        <v>0</v>
      </c>
    </row>
    <row r="69" spans="1:7" x14ac:dyDescent="0.25">
      <c r="A69" s="68" t="s">
        <v>365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f t="shared" si="14"/>
        <v>0</v>
      </c>
    </row>
    <row r="70" spans="1:7" x14ac:dyDescent="0.25">
      <c r="A70" s="68" t="s">
        <v>366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f t="shared" si="14"/>
        <v>0</v>
      </c>
    </row>
    <row r="71" spans="1:7" x14ac:dyDescent="0.25">
      <c r="A71" s="67" t="s">
        <v>367</v>
      </c>
      <c r="B71" s="66">
        <f t="shared" ref="B71:G71" si="15">SUM(B72:B74)</f>
        <v>0</v>
      </c>
      <c r="C71" s="66">
        <f t="shared" si="15"/>
        <v>0</v>
      </c>
      <c r="D71" s="66">
        <f t="shared" si="15"/>
        <v>0</v>
      </c>
      <c r="E71" s="66">
        <f t="shared" si="15"/>
        <v>0</v>
      </c>
      <c r="F71" s="66">
        <f t="shared" si="15"/>
        <v>0</v>
      </c>
      <c r="G71" s="66">
        <f t="shared" si="15"/>
        <v>0</v>
      </c>
    </row>
    <row r="72" spans="1:7" x14ac:dyDescent="0.25">
      <c r="A72" s="68" t="s">
        <v>368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f>D72-E72</f>
        <v>0</v>
      </c>
    </row>
    <row r="73" spans="1:7" x14ac:dyDescent="0.25">
      <c r="A73" s="68" t="s">
        <v>369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f t="shared" ref="G73:G74" si="16">D73-E73</f>
        <v>0</v>
      </c>
    </row>
    <row r="74" spans="1:7" x14ac:dyDescent="0.25">
      <c r="A74" s="68" t="s">
        <v>370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f t="shared" si="16"/>
        <v>0</v>
      </c>
    </row>
    <row r="75" spans="1:7" x14ac:dyDescent="0.25">
      <c r="A75" s="67" t="s">
        <v>371</v>
      </c>
      <c r="B75" s="66">
        <f t="shared" ref="B75:G75" si="17">SUM(B76:B82)</f>
        <v>0</v>
      </c>
      <c r="C75" s="66">
        <f t="shared" si="17"/>
        <v>0</v>
      </c>
      <c r="D75" s="66">
        <f t="shared" si="17"/>
        <v>0</v>
      </c>
      <c r="E75" s="66">
        <f t="shared" si="17"/>
        <v>0</v>
      </c>
      <c r="F75" s="66">
        <f t="shared" si="17"/>
        <v>0</v>
      </c>
      <c r="G75" s="66">
        <f t="shared" si="17"/>
        <v>0</v>
      </c>
    </row>
    <row r="76" spans="1:7" x14ac:dyDescent="0.25">
      <c r="A76" s="68" t="s">
        <v>372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f>D76-E76</f>
        <v>0</v>
      </c>
    </row>
    <row r="77" spans="1:7" x14ac:dyDescent="0.25">
      <c r="A77" s="68" t="s">
        <v>373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f t="shared" ref="G77:G82" si="18">D77-E77</f>
        <v>0</v>
      </c>
    </row>
    <row r="78" spans="1:7" x14ac:dyDescent="0.25">
      <c r="A78" s="68" t="s">
        <v>374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f t="shared" si="18"/>
        <v>0</v>
      </c>
    </row>
    <row r="79" spans="1:7" x14ac:dyDescent="0.25">
      <c r="A79" s="68" t="s">
        <v>375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f t="shared" si="18"/>
        <v>0</v>
      </c>
    </row>
    <row r="80" spans="1:7" x14ac:dyDescent="0.25">
      <c r="A80" s="68" t="s">
        <v>376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f t="shared" si="18"/>
        <v>0</v>
      </c>
    </row>
    <row r="81" spans="1:7" x14ac:dyDescent="0.25">
      <c r="A81" s="68" t="s">
        <v>377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f t="shared" si="18"/>
        <v>0</v>
      </c>
    </row>
    <row r="82" spans="1:7" x14ac:dyDescent="0.25">
      <c r="A82" s="68" t="s">
        <v>378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f t="shared" si="18"/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379</v>
      </c>
      <c r="B84" s="66">
        <f t="shared" ref="B84:G84" si="19">SUM(B85,B93,B103,B113,B123,B133,B137,B146,B150)</f>
        <v>0</v>
      </c>
      <c r="C84" s="66">
        <f t="shared" si="19"/>
        <v>0</v>
      </c>
      <c r="D84" s="66">
        <f t="shared" si="19"/>
        <v>0</v>
      </c>
      <c r="E84" s="66">
        <f t="shared" si="19"/>
        <v>0</v>
      </c>
      <c r="F84" s="66">
        <f t="shared" si="19"/>
        <v>0</v>
      </c>
      <c r="G84" s="66">
        <f t="shared" si="19"/>
        <v>0</v>
      </c>
    </row>
    <row r="85" spans="1:7" x14ac:dyDescent="0.25">
      <c r="A85" s="67" t="s">
        <v>306</v>
      </c>
      <c r="B85" s="66">
        <f t="shared" ref="B85:G85" si="20">SUM(B86:B92)</f>
        <v>0</v>
      </c>
      <c r="C85" s="66">
        <f t="shared" si="20"/>
        <v>0</v>
      </c>
      <c r="D85" s="66">
        <f t="shared" si="20"/>
        <v>0</v>
      </c>
      <c r="E85" s="66">
        <f t="shared" si="20"/>
        <v>0</v>
      </c>
      <c r="F85" s="66">
        <f t="shared" si="20"/>
        <v>0</v>
      </c>
      <c r="G85" s="66">
        <f t="shared" si="20"/>
        <v>0</v>
      </c>
    </row>
    <row r="86" spans="1:7" x14ac:dyDescent="0.25">
      <c r="A86" s="68" t="s">
        <v>307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f>D86-E86</f>
        <v>0</v>
      </c>
    </row>
    <row r="87" spans="1:7" x14ac:dyDescent="0.25">
      <c r="A87" s="68" t="s">
        <v>308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f t="shared" ref="G87:G92" si="21">D87-E87</f>
        <v>0</v>
      </c>
    </row>
    <row r="88" spans="1:7" x14ac:dyDescent="0.25">
      <c r="A88" s="68" t="s">
        <v>309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f t="shared" si="21"/>
        <v>0</v>
      </c>
    </row>
    <row r="89" spans="1:7" x14ac:dyDescent="0.25">
      <c r="A89" s="68" t="s">
        <v>310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f t="shared" si="21"/>
        <v>0</v>
      </c>
    </row>
    <row r="90" spans="1:7" x14ac:dyDescent="0.25">
      <c r="A90" s="68" t="s">
        <v>311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f t="shared" si="21"/>
        <v>0</v>
      </c>
    </row>
    <row r="91" spans="1:7" x14ac:dyDescent="0.25">
      <c r="A91" s="68" t="s">
        <v>312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f t="shared" si="21"/>
        <v>0</v>
      </c>
    </row>
    <row r="92" spans="1:7" x14ac:dyDescent="0.25">
      <c r="A92" s="68" t="s">
        <v>313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f t="shared" si="21"/>
        <v>0</v>
      </c>
    </row>
    <row r="93" spans="1:7" x14ac:dyDescent="0.25">
      <c r="A93" s="67" t="s">
        <v>314</v>
      </c>
      <c r="B93" s="66">
        <f t="shared" ref="B93:G93" si="22">SUM(B94:B102)</f>
        <v>0</v>
      </c>
      <c r="C93" s="66">
        <f t="shared" si="22"/>
        <v>0</v>
      </c>
      <c r="D93" s="66">
        <f t="shared" si="22"/>
        <v>0</v>
      </c>
      <c r="E93" s="66">
        <f t="shared" si="22"/>
        <v>0</v>
      </c>
      <c r="F93" s="66">
        <f t="shared" si="22"/>
        <v>0</v>
      </c>
      <c r="G93" s="66">
        <f t="shared" si="22"/>
        <v>0</v>
      </c>
    </row>
    <row r="94" spans="1:7" x14ac:dyDescent="0.25">
      <c r="A94" s="68" t="s">
        <v>315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f>D94-E94</f>
        <v>0</v>
      </c>
    </row>
    <row r="95" spans="1:7" x14ac:dyDescent="0.25">
      <c r="A95" s="68" t="s">
        <v>316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f t="shared" ref="G95:G102" si="23">D95-E95</f>
        <v>0</v>
      </c>
    </row>
    <row r="96" spans="1:7" x14ac:dyDescent="0.25">
      <c r="A96" s="68" t="s">
        <v>317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f t="shared" si="23"/>
        <v>0</v>
      </c>
    </row>
    <row r="97" spans="1:7" x14ac:dyDescent="0.25">
      <c r="A97" s="68" t="s">
        <v>318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f t="shared" si="23"/>
        <v>0</v>
      </c>
    </row>
    <row r="98" spans="1:7" x14ac:dyDescent="0.25">
      <c r="A98" s="70" t="s">
        <v>319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f t="shared" si="23"/>
        <v>0</v>
      </c>
    </row>
    <row r="99" spans="1:7" x14ac:dyDescent="0.25">
      <c r="A99" s="68" t="s">
        <v>320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f t="shared" si="23"/>
        <v>0</v>
      </c>
    </row>
    <row r="100" spans="1:7" x14ac:dyDescent="0.25">
      <c r="A100" s="68" t="s">
        <v>321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f t="shared" si="23"/>
        <v>0</v>
      </c>
    </row>
    <row r="101" spans="1:7" x14ac:dyDescent="0.25">
      <c r="A101" s="68" t="s">
        <v>322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f t="shared" si="23"/>
        <v>0</v>
      </c>
    </row>
    <row r="102" spans="1:7" x14ac:dyDescent="0.25">
      <c r="A102" s="68" t="s">
        <v>323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f t="shared" si="23"/>
        <v>0</v>
      </c>
    </row>
    <row r="103" spans="1:7" x14ac:dyDescent="0.25">
      <c r="A103" s="67" t="s">
        <v>324</v>
      </c>
      <c r="B103" s="66">
        <f t="shared" ref="B103:G103" si="24">SUM(B104:B112)</f>
        <v>0</v>
      </c>
      <c r="C103" s="66">
        <f t="shared" si="24"/>
        <v>0</v>
      </c>
      <c r="D103" s="66">
        <f t="shared" si="24"/>
        <v>0</v>
      </c>
      <c r="E103" s="66">
        <f t="shared" si="24"/>
        <v>0</v>
      </c>
      <c r="F103" s="66">
        <f t="shared" si="24"/>
        <v>0</v>
      </c>
      <c r="G103" s="66">
        <f t="shared" si="24"/>
        <v>0</v>
      </c>
    </row>
    <row r="104" spans="1:7" x14ac:dyDescent="0.25">
      <c r="A104" s="68" t="s">
        <v>325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f>D104-E104</f>
        <v>0</v>
      </c>
    </row>
    <row r="105" spans="1:7" x14ac:dyDescent="0.25">
      <c r="A105" s="68" t="s">
        <v>326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f t="shared" ref="G105:G112" si="25">D105-E105</f>
        <v>0</v>
      </c>
    </row>
    <row r="106" spans="1:7" x14ac:dyDescent="0.25">
      <c r="A106" s="68" t="s">
        <v>327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f t="shared" si="25"/>
        <v>0</v>
      </c>
    </row>
    <row r="107" spans="1:7" x14ac:dyDescent="0.25">
      <c r="A107" s="68" t="s">
        <v>328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f t="shared" si="25"/>
        <v>0</v>
      </c>
    </row>
    <row r="108" spans="1:7" x14ac:dyDescent="0.25">
      <c r="A108" s="68" t="s">
        <v>329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f t="shared" si="25"/>
        <v>0</v>
      </c>
    </row>
    <row r="109" spans="1:7" x14ac:dyDescent="0.25">
      <c r="A109" s="68" t="s">
        <v>330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f t="shared" si="25"/>
        <v>0</v>
      </c>
    </row>
    <row r="110" spans="1:7" x14ac:dyDescent="0.25">
      <c r="A110" s="68" t="s">
        <v>331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f t="shared" si="25"/>
        <v>0</v>
      </c>
    </row>
    <row r="111" spans="1:7" x14ac:dyDescent="0.25">
      <c r="A111" s="68" t="s">
        <v>332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f t="shared" si="25"/>
        <v>0</v>
      </c>
    </row>
    <row r="112" spans="1:7" x14ac:dyDescent="0.25">
      <c r="A112" s="68" t="s">
        <v>333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f t="shared" si="25"/>
        <v>0</v>
      </c>
    </row>
    <row r="113" spans="1:7" x14ac:dyDescent="0.25">
      <c r="A113" s="67" t="s">
        <v>334</v>
      </c>
      <c r="B113" s="66">
        <f t="shared" ref="B113:G113" si="26">SUM(B114:B122)</f>
        <v>0</v>
      </c>
      <c r="C113" s="66">
        <f t="shared" si="26"/>
        <v>0</v>
      </c>
      <c r="D113" s="66">
        <f t="shared" si="26"/>
        <v>0</v>
      </c>
      <c r="E113" s="66">
        <f t="shared" si="26"/>
        <v>0</v>
      </c>
      <c r="F113" s="66">
        <f t="shared" si="26"/>
        <v>0</v>
      </c>
      <c r="G113" s="66">
        <f t="shared" si="26"/>
        <v>0</v>
      </c>
    </row>
    <row r="114" spans="1:7" x14ac:dyDescent="0.25">
      <c r="A114" s="68" t="s">
        <v>335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f>D114-E114</f>
        <v>0</v>
      </c>
    </row>
    <row r="115" spans="1:7" x14ac:dyDescent="0.25">
      <c r="A115" s="68" t="s">
        <v>336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f t="shared" ref="G115:G122" si="27">D115-E115</f>
        <v>0</v>
      </c>
    </row>
    <row r="116" spans="1:7" x14ac:dyDescent="0.25">
      <c r="A116" s="68" t="s">
        <v>337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f t="shared" si="27"/>
        <v>0</v>
      </c>
    </row>
    <row r="117" spans="1:7" x14ac:dyDescent="0.25">
      <c r="A117" s="68" t="s">
        <v>338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f t="shared" si="27"/>
        <v>0</v>
      </c>
    </row>
    <row r="118" spans="1:7" x14ac:dyDescent="0.25">
      <c r="A118" s="68" t="s">
        <v>339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f t="shared" si="27"/>
        <v>0</v>
      </c>
    </row>
    <row r="119" spans="1:7" x14ac:dyDescent="0.25">
      <c r="A119" s="68" t="s">
        <v>340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f t="shared" si="27"/>
        <v>0</v>
      </c>
    </row>
    <row r="120" spans="1:7" x14ac:dyDescent="0.25">
      <c r="A120" s="68" t="s">
        <v>341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f t="shared" si="27"/>
        <v>0</v>
      </c>
    </row>
    <row r="121" spans="1:7" x14ac:dyDescent="0.25">
      <c r="A121" s="68" t="s">
        <v>342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f t="shared" si="27"/>
        <v>0</v>
      </c>
    </row>
    <row r="122" spans="1:7" x14ac:dyDescent="0.25">
      <c r="A122" s="68" t="s">
        <v>343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f t="shared" si="27"/>
        <v>0</v>
      </c>
    </row>
    <row r="123" spans="1:7" x14ac:dyDescent="0.25">
      <c r="A123" s="67" t="s">
        <v>344</v>
      </c>
      <c r="B123" s="66">
        <f t="shared" ref="B123:G123" si="28">SUM(B124:B132)</f>
        <v>0</v>
      </c>
      <c r="C123" s="66">
        <f t="shared" si="28"/>
        <v>0</v>
      </c>
      <c r="D123" s="66">
        <f t="shared" si="28"/>
        <v>0</v>
      </c>
      <c r="E123" s="66">
        <f t="shared" si="28"/>
        <v>0</v>
      </c>
      <c r="F123" s="66">
        <f t="shared" si="28"/>
        <v>0</v>
      </c>
      <c r="G123" s="66">
        <f t="shared" si="28"/>
        <v>0</v>
      </c>
    </row>
    <row r="124" spans="1:7" x14ac:dyDescent="0.25">
      <c r="A124" s="68" t="s">
        <v>345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f>D124-E124</f>
        <v>0</v>
      </c>
    </row>
    <row r="125" spans="1:7" x14ac:dyDescent="0.25">
      <c r="A125" s="68" t="s">
        <v>346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f t="shared" ref="G125:G132" si="29">D125-E125</f>
        <v>0</v>
      </c>
    </row>
    <row r="126" spans="1:7" x14ac:dyDescent="0.25">
      <c r="A126" s="68" t="s">
        <v>347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f t="shared" si="29"/>
        <v>0</v>
      </c>
    </row>
    <row r="127" spans="1:7" x14ac:dyDescent="0.25">
      <c r="A127" s="68" t="s">
        <v>348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f t="shared" si="29"/>
        <v>0</v>
      </c>
    </row>
    <row r="128" spans="1:7" x14ac:dyDescent="0.25">
      <c r="A128" s="68" t="s">
        <v>349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f t="shared" si="29"/>
        <v>0</v>
      </c>
    </row>
    <row r="129" spans="1:7" x14ac:dyDescent="0.25">
      <c r="A129" s="68" t="s">
        <v>350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f t="shared" si="29"/>
        <v>0</v>
      </c>
    </row>
    <row r="130" spans="1:7" x14ac:dyDescent="0.25">
      <c r="A130" s="68" t="s">
        <v>351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f t="shared" si="29"/>
        <v>0</v>
      </c>
    </row>
    <row r="131" spans="1:7" x14ac:dyDescent="0.25">
      <c r="A131" s="68" t="s">
        <v>352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f t="shared" si="29"/>
        <v>0</v>
      </c>
    </row>
    <row r="132" spans="1:7" x14ac:dyDescent="0.25">
      <c r="A132" s="68" t="s">
        <v>353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f t="shared" si="29"/>
        <v>0</v>
      </c>
    </row>
    <row r="133" spans="1:7" x14ac:dyDescent="0.25">
      <c r="A133" s="67" t="s">
        <v>354</v>
      </c>
      <c r="B133" s="66">
        <f t="shared" ref="B133:G133" si="30">SUM(B134:B136)</f>
        <v>0</v>
      </c>
      <c r="C133" s="66">
        <f t="shared" si="30"/>
        <v>0</v>
      </c>
      <c r="D133" s="66">
        <f t="shared" si="30"/>
        <v>0</v>
      </c>
      <c r="E133" s="66">
        <f t="shared" si="30"/>
        <v>0</v>
      </c>
      <c r="F133" s="66">
        <f t="shared" si="30"/>
        <v>0</v>
      </c>
      <c r="G133" s="66">
        <f t="shared" si="30"/>
        <v>0</v>
      </c>
    </row>
    <row r="134" spans="1:7" x14ac:dyDescent="0.25">
      <c r="A134" s="68" t="s">
        <v>355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f>D134-E134</f>
        <v>0</v>
      </c>
    </row>
    <row r="135" spans="1:7" x14ac:dyDescent="0.25">
      <c r="A135" s="68" t="s">
        <v>356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f t="shared" ref="G135:G136" si="31">D135-E135</f>
        <v>0</v>
      </c>
    </row>
    <row r="136" spans="1:7" x14ac:dyDescent="0.25">
      <c r="A136" s="68" t="s">
        <v>357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f t="shared" si="31"/>
        <v>0</v>
      </c>
    </row>
    <row r="137" spans="1:7" x14ac:dyDescent="0.25">
      <c r="A137" s="67" t="s">
        <v>358</v>
      </c>
      <c r="B137" s="66">
        <f t="shared" ref="B137:G137" si="32">SUM(B138:B142,B144:B145)</f>
        <v>0</v>
      </c>
      <c r="C137" s="66">
        <f t="shared" si="32"/>
        <v>0</v>
      </c>
      <c r="D137" s="66">
        <f t="shared" si="32"/>
        <v>0</v>
      </c>
      <c r="E137" s="66">
        <f t="shared" si="32"/>
        <v>0</v>
      </c>
      <c r="F137" s="66">
        <f t="shared" si="32"/>
        <v>0</v>
      </c>
      <c r="G137" s="66">
        <f t="shared" si="32"/>
        <v>0</v>
      </c>
    </row>
    <row r="138" spans="1:7" x14ac:dyDescent="0.25">
      <c r="A138" s="68" t="s">
        <v>359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f>D138-E138</f>
        <v>0</v>
      </c>
    </row>
    <row r="139" spans="1:7" x14ac:dyDescent="0.25">
      <c r="A139" s="68" t="s">
        <v>360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f t="shared" ref="G139:G145" si="33">D139-E139</f>
        <v>0</v>
      </c>
    </row>
    <row r="140" spans="1:7" x14ac:dyDescent="0.25">
      <c r="A140" s="68" t="s">
        <v>361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f t="shared" si="33"/>
        <v>0</v>
      </c>
    </row>
    <row r="141" spans="1:7" x14ac:dyDescent="0.25">
      <c r="A141" s="68" t="s">
        <v>362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f t="shared" si="33"/>
        <v>0</v>
      </c>
    </row>
    <row r="142" spans="1:7" x14ac:dyDescent="0.25">
      <c r="A142" s="68" t="s">
        <v>363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f t="shared" si="33"/>
        <v>0</v>
      </c>
    </row>
    <row r="143" spans="1:7" x14ac:dyDescent="0.25">
      <c r="A143" s="68" t="s">
        <v>364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f t="shared" si="33"/>
        <v>0</v>
      </c>
    </row>
    <row r="144" spans="1:7" x14ac:dyDescent="0.25">
      <c r="A144" s="68" t="s">
        <v>365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f t="shared" si="33"/>
        <v>0</v>
      </c>
    </row>
    <row r="145" spans="1:7" x14ac:dyDescent="0.25">
      <c r="A145" s="68" t="s">
        <v>366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f t="shared" si="33"/>
        <v>0</v>
      </c>
    </row>
    <row r="146" spans="1:7" x14ac:dyDescent="0.25">
      <c r="A146" s="67" t="s">
        <v>367</v>
      </c>
      <c r="B146" s="66">
        <f t="shared" ref="B146:G146" si="34">SUM(B147:B149)</f>
        <v>0</v>
      </c>
      <c r="C146" s="66">
        <f t="shared" si="34"/>
        <v>0</v>
      </c>
      <c r="D146" s="66">
        <f t="shared" si="34"/>
        <v>0</v>
      </c>
      <c r="E146" s="66">
        <f t="shared" si="34"/>
        <v>0</v>
      </c>
      <c r="F146" s="66">
        <f t="shared" si="34"/>
        <v>0</v>
      </c>
      <c r="G146" s="66">
        <f t="shared" si="34"/>
        <v>0</v>
      </c>
    </row>
    <row r="147" spans="1:7" x14ac:dyDescent="0.25">
      <c r="A147" s="68" t="s">
        <v>368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f>D147-E147</f>
        <v>0</v>
      </c>
    </row>
    <row r="148" spans="1:7" x14ac:dyDescent="0.25">
      <c r="A148" s="68" t="s">
        <v>369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f t="shared" ref="G148:G149" si="35">D148-E148</f>
        <v>0</v>
      </c>
    </row>
    <row r="149" spans="1:7" x14ac:dyDescent="0.25">
      <c r="A149" s="68" t="s">
        <v>370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f t="shared" si="35"/>
        <v>0</v>
      </c>
    </row>
    <row r="150" spans="1:7" x14ac:dyDescent="0.25">
      <c r="A150" s="67" t="s">
        <v>371</v>
      </c>
      <c r="B150" s="66">
        <f t="shared" ref="B150:G150" si="36">SUM(B151:B157)</f>
        <v>0</v>
      </c>
      <c r="C150" s="66">
        <f t="shared" si="36"/>
        <v>0</v>
      </c>
      <c r="D150" s="66">
        <f t="shared" si="36"/>
        <v>0</v>
      </c>
      <c r="E150" s="66">
        <f t="shared" si="36"/>
        <v>0</v>
      </c>
      <c r="F150" s="66">
        <f t="shared" si="36"/>
        <v>0</v>
      </c>
      <c r="G150" s="66">
        <f t="shared" si="36"/>
        <v>0</v>
      </c>
    </row>
    <row r="151" spans="1:7" x14ac:dyDescent="0.25">
      <c r="A151" s="68" t="s">
        <v>372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f>D151-E151</f>
        <v>0</v>
      </c>
    </row>
    <row r="152" spans="1:7" x14ac:dyDescent="0.25">
      <c r="A152" s="68" t="s">
        <v>373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f t="shared" ref="G152:G157" si="37">D152-E152</f>
        <v>0</v>
      </c>
    </row>
    <row r="153" spans="1:7" x14ac:dyDescent="0.25">
      <c r="A153" s="68" t="s">
        <v>374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f t="shared" si="37"/>
        <v>0</v>
      </c>
    </row>
    <row r="154" spans="1:7" x14ac:dyDescent="0.25">
      <c r="A154" s="70" t="s">
        <v>375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f t="shared" si="37"/>
        <v>0</v>
      </c>
    </row>
    <row r="155" spans="1:7" x14ac:dyDescent="0.25">
      <c r="A155" s="68" t="s">
        <v>376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f t="shared" si="37"/>
        <v>0</v>
      </c>
    </row>
    <row r="156" spans="1:7" x14ac:dyDescent="0.25">
      <c r="A156" s="68" t="s">
        <v>377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f t="shared" si="37"/>
        <v>0</v>
      </c>
    </row>
    <row r="157" spans="1:7" x14ac:dyDescent="0.25">
      <c r="A157" s="68" t="s">
        <v>378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f t="shared" si="37"/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380</v>
      </c>
      <c r="B159" s="73">
        <f t="shared" ref="B159:G159" si="38">B9+B84</f>
        <v>8608443.4399999995</v>
      </c>
      <c r="C159" s="73">
        <f t="shared" si="38"/>
        <v>165236</v>
      </c>
      <c r="D159" s="73">
        <f t="shared" si="38"/>
        <v>8773679.4399999995</v>
      </c>
      <c r="E159" s="73">
        <f t="shared" si="38"/>
        <v>3742044.26</v>
      </c>
      <c r="F159" s="73">
        <f t="shared" si="38"/>
        <v>3742044.2600000002</v>
      </c>
      <c r="G159" s="73">
        <f t="shared" si="38"/>
        <v>5031635.1800000006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tabSelected="1" zoomScale="75" zoomScaleNormal="75" workbookViewId="0">
      <selection activeCell="C36" sqref="C36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2" t="s">
        <v>381</v>
      </c>
      <c r="B1" s="153"/>
      <c r="C1" s="153"/>
      <c r="D1" s="153"/>
      <c r="E1" s="153"/>
      <c r="F1" s="153"/>
      <c r="G1" s="154"/>
    </row>
    <row r="2" spans="1:7" ht="15" customHeight="1" x14ac:dyDescent="0.25">
      <c r="A2" s="137" t="str">
        <f>'Formato 1'!A2</f>
        <v>SISTEMA DE AGUA POTABLE Y ALCANTARILLADO DE DOCTOR MORA, GTO.</v>
      </c>
      <c r="B2" s="138"/>
      <c r="C2" s="138"/>
      <c r="D2" s="138"/>
      <c r="E2" s="138"/>
      <c r="F2" s="138"/>
      <c r="G2" s="139"/>
    </row>
    <row r="3" spans="1:7" ht="15" customHeight="1" x14ac:dyDescent="0.25">
      <c r="A3" s="140" t="s">
        <v>298</v>
      </c>
      <c r="B3" s="141"/>
      <c r="C3" s="141"/>
      <c r="D3" s="141"/>
      <c r="E3" s="141"/>
      <c r="F3" s="141"/>
      <c r="G3" s="142"/>
    </row>
    <row r="4" spans="1:7" ht="15" customHeight="1" x14ac:dyDescent="0.25">
      <c r="A4" s="124" t="s">
        <v>382</v>
      </c>
      <c r="B4" s="125"/>
      <c r="C4" s="125"/>
      <c r="D4" s="125"/>
      <c r="E4" s="125"/>
      <c r="F4" s="125"/>
      <c r="G4" s="126"/>
    </row>
    <row r="5" spans="1:7" ht="15" customHeight="1" x14ac:dyDescent="0.25">
      <c r="A5" s="140" t="str">
        <f>'Formato 3'!A4</f>
        <v>DEL 1 DE ENERO DEL 2026 AL 30 DE JUNIO DEL 2026</v>
      </c>
      <c r="B5" s="141"/>
      <c r="C5" s="141"/>
      <c r="D5" s="141"/>
      <c r="E5" s="141"/>
      <c r="F5" s="141"/>
      <c r="G5" s="142"/>
    </row>
    <row r="6" spans="1:7" x14ac:dyDescent="0.25">
      <c r="A6" s="143" t="s">
        <v>2</v>
      </c>
      <c r="B6" s="144"/>
      <c r="C6" s="144"/>
      <c r="D6" s="144"/>
      <c r="E6" s="144"/>
      <c r="F6" s="144"/>
      <c r="G6" s="145"/>
    </row>
    <row r="7" spans="1:7" ht="15" customHeight="1" x14ac:dyDescent="0.25">
      <c r="A7" s="147" t="s">
        <v>5</v>
      </c>
      <c r="B7" s="149" t="s">
        <v>300</v>
      </c>
      <c r="C7" s="149"/>
      <c r="D7" s="149"/>
      <c r="E7" s="149"/>
      <c r="F7" s="149"/>
      <c r="G7" s="151" t="s">
        <v>301</v>
      </c>
    </row>
    <row r="8" spans="1:7" ht="30" x14ac:dyDescent="0.25">
      <c r="A8" s="148"/>
      <c r="B8" s="24" t="s">
        <v>206</v>
      </c>
      <c r="C8" s="7" t="s">
        <v>232</v>
      </c>
      <c r="D8" s="24" t="s">
        <v>233</v>
      </c>
      <c r="E8" s="24" t="s">
        <v>191</v>
      </c>
      <c r="F8" s="24" t="s">
        <v>207</v>
      </c>
      <c r="G8" s="150"/>
    </row>
    <row r="9" spans="1:7" ht="15.75" customHeight="1" x14ac:dyDescent="0.25">
      <c r="A9" s="25" t="s">
        <v>383</v>
      </c>
      <c r="B9" s="29">
        <f>SUM(B10:B17)</f>
        <v>8608443.4400000013</v>
      </c>
      <c r="C9" s="29">
        <f t="shared" ref="C9:G9" si="0">SUM(C10:C17)</f>
        <v>165236</v>
      </c>
      <c r="D9" s="29">
        <f t="shared" si="0"/>
        <v>8773679.4400000013</v>
      </c>
      <c r="E9" s="29">
        <f t="shared" si="0"/>
        <v>3742044.26</v>
      </c>
      <c r="F9" s="29">
        <f t="shared" si="0"/>
        <v>3742044.26</v>
      </c>
      <c r="G9" s="29">
        <f t="shared" si="0"/>
        <v>5031635.18</v>
      </c>
    </row>
    <row r="10" spans="1:7" x14ac:dyDescent="0.25">
      <c r="A10" s="55" t="s">
        <v>556</v>
      </c>
      <c r="B10" s="58">
        <v>1489640.71</v>
      </c>
      <c r="C10" s="58">
        <v>24152.78</v>
      </c>
      <c r="D10" s="58">
        <v>1513793.49</v>
      </c>
      <c r="E10" s="58">
        <v>633729.17000000004</v>
      </c>
      <c r="F10" s="58">
        <v>633729.17000000004</v>
      </c>
      <c r="G10" s="58">
        <v>880064.32</v>
      </c>
    </row>
    <row r="11" spans="1:7" x14ac:dyDescent="0.25">
      <c r="A11" s="55" t="s">
        <v>557</v>
      </c>
      <c r="B11" s="58">
        <v>5011894.57</v>
      </c>
      <c r="C11" s="58">
        <v>-73262.95</v>
      </c>
      <c r="D11" s="58">
        <v>4938631.62</v>
      </c>
      <c r="E11" s="58">
        <v>2287756.84</v>
      </c>
      <c r="F11" s="58">
        <v>2287756.84</v>
      </c>
      <c r="G11" s="58">
        <v>2650874.7800000003</v>
      </c>
    </row>
    <row r="12" spans="1:7" x14ac:dyDescent="0.25">
      <c r="A12" s="55" t="s">
        <v>558</v>
      </c>
      <c r="B12" s="58">
        <v>1856908.16</v>
      </c>
      <c r="C12" s="58">
        <v>49110.17</v>
      </c>
      <c r="D12" s="58">
        <v>1906018.3299999998</v>
      </c>
      <c r="E12" s="58">
        <v>783322.25</v>
      </c>
      <c r="F12" s="58">
        <v>783322.25</v>
      </c>
      <c r="G12" s="58">
        <v>1122696.0799999998</v>
      </c>
    </row>
    <row r="13" spans="1:7" x14ac:dyDescent="0.25">
      <c r="A13" s="55" t="s">
        <v>559</v>
      </c>
      <c r="B13" s="58">
        <v>250000</v>
      </c>
      <c r="C13" s="58">
        <v>128000</v>
      </c>
      <c r="D13" s="58">
        <v>378000</v>
      </c>
      <c r="E13" s="58">
        <v>0</v>
      </c>
      <c r="F13" s="58">
        <v>0</v>
      </c>
      <c r="G13" s="58">
        <v>378000</v>
      </c>
    </row>
    <row r="14" spans="1:7" x14ac:dyDescent="0.25">
      <c r="A14" s="55" t="s">
        <v>560</v>
      </c>
      <c r="B14" s="58">
        <v>0</v>
      </c>
      <c r="C14" s="58">
        <v>37236</v>
      </c>
      <c r="D14" s="58">
        <v>37236</v>
      </c>
      <c r="E14" s="58">
        <v>37236</v>
      </c>
      <c r="F14" s="58">
        <v>37236</v>
      </c>
      <c r="G14" s="58">
        <v>0</v>
      </c>
    </row>
    <row r="15" spans="1:7" x14ac:dyDescent="0.25">
      <c r="A15" s="55" t="s">
        <v>389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390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391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152</v>
      </c>
      <c r="B18" s="43"/>
      <c r="C18" s="43"/>
      <c r="D18" s="43"/>
      <c r="E18" s="43"/>
      <c r="F18" s="43"/>
      <c r="G18" s="43"/>
    </row>
    <row r="19" spans="1:7" x14ac:dyDescent="0.25">
      <c r="A19" s="3" t="s">
        <v>392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55" t="s">
        <v>384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386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387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388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390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391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152</v>
      </c>
      <c r="B28" s="43"/>
      <c r="C28" s="43"/>
      <c r="D28" s="43"/>
      <c r="E28" s="43"/>
      <c r="F28" s="43"/>
      <c r="G28" s="43"/>
    </row>
    <row r="29" spans="1:7" x14ac:dyDescent="0.25">
      <c r="A29" s="3" t="s">
        <v>380</v>
      </c>
      <c r="B29" s="4">
        <f>SUM(B19,B9)</f>
        <v>8608443.4400000013</v>
      </c>
      <c r="C29" s="4">
        <f t="shared" ref="C29:G29" si="2">SUM(C19,C9)</f>
        <v>165236</v>
      </c>
      <c r="D29" s="4">
        <f t="shared" si="2"/>
        <v>8773679.4400000013</v>
      </c>
      <c r="E29" s="4">
        <f t="shared" si="2"/>
        <v>3742044.26</v>
      </c>
      <c r="F29" s="4">
        <f t="shared" si="2"/>
        <v>3742044.26</v>
      </c>
      <c r="G29" s="4">
        <f t="shared" si="2"/>
        <v>5031635.18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18:G19 B2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zoomScale="75" zoomScaleNormal="75" workbookViewId="0">
      <selection activeCell="B9" sqref="B9: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5" t="s">
        <v>393</v>
      </c>
      <c r="B1" s="156"/>
      <c r="C1" s="156"/>
      <c r="D1" s="156"/>
      <c r="E1" s="156"/>
      <c r="F1" s="156"/>
      <c r="G1" s="156"/>
    </row>
    <row r="2" spans="1:7" x14ac:dyDescent="0.25">
      <c r="A2" s="93" t="str">
        <f>'Formato 1'!A2</f>
        <v>SISTEMA DE AGUA POTABLE Y ALCANTARILLADO DE DOCTOR MORA, GTO.</v>
      </c>
      <c r="B2" s="94"/>
      <c r="C2" s="94"/>
      <c r="D2" s="94"/>
      <c r="E2" s="94"/>
      <c r="F2" s="94"/>
      <c r="G2" s="95"/>
    </row>
    <row r="3" spans="1:7" x14ac:dyDescent="0.25">
      <c r="A3" s="96" t="s">
        <v>298</v>
      </c>
      <c r="B3" s="97"/>
      <c r="C3" s="97"/>
      <c r="D3" s="97"/>
      <c r="E3" s="97"/>
      <c r="F3" s="97"/>
      <c r="G3" s="98"/>
    </row>
    <row r="4" spans="1:7" x14ac:dyDescent="0.25">
      <c r="A4" s="96" t="s">
        <v>394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7" t="s">
        <v>5</v>
      </c>
      <c r="B7" s="143" t="s">
        <v>300</v>
      </c>
      <c r="C7" s="144"/>
      <c r="D7" s="144"/>
      <c r="E7" s="144"/>
      <c r="F7" s="145"/>
      <c r="G7" s="151" t="s">
        <v>301</v>
      </c>
    </row>
    <row r="8" spans="1:7" ht="30" x14ac:dyDescent="0.25">
      <c r="A8" s="148"/>
      <c r="B8" s="24" t="s">
        <v>206</v>
      </c>
      <c r="C8" s="7" t="s">
        <v>395</v>
      </c>
      <c r="D8" s="24" t="s">
        <v>303</v>
      </c>
      <c r="E8" s="24" t="s">
        <v>191</v>
      </c>
      <c r="F8" s="31" t="s">
        <v>207</v>
      </c>
      <c r="G8" s="150"/>
    </row>
    <row r="9" spans="1:7" ht="16.5" customHeight="1" x14ac:dyDescent="0.25">
      <c r="A9" s="25" t="s">
        <v>396</v>
      </c>
      <c r="B9" s="29">
        <f>SUM(B10,B19,B27,B37)</f>
        <v>8608443.4400000013</v>
      </c>
      <c r="C9" s="29">
        <f t="shared" ref="C9:G9" si="0">SUM(C10,C19,C27,C37)</f>
        <v>165236</v>
      </c>
      <c r="D9" s="29">
        <f t="shared" si="0"/>
        <v>8773679.4400000013</v>
      </c>
      <c r="E9" s="29">
        <f t="shared" si="0"/>
        <v>3742044.26</v>
      </c>
      <c r="F9" s="29">
        <f t="shared" si="0"/>
        <v>3742044.26</v>
      </c>
      <c r="G9" s="29">
        <f t="shared" si="0"/>
        <v>5031635.1800000016</v>
      </c>
    </row>
    <row r="10" spans="1:7" ht="15" customHeight="1" x14ac:dyDescent="0.25">
      <c r="A10" s="51" t="s">
        <v>397</v>
      </c>
      <c r="B10" s="41">
        <f>SUM(B11:B18)</f>
        <v>0</v>
      </c>
      <c r="C10" s="41">
        <f t="shared" ref="C10:G10" si="1">SUM(C11:C18)</f>
        <v>0</v>
      </c>
      <c r="D10" s="41">
        <f t="shared" si="1"/>
        <v>0</v>
      </c>
      <c r="E10" s="41">
        <f t="shared" si="1"/>
        <v>0</v>
      </c>
      <c r="F10" s="41">
        <f t="shared" si="1"/>
        <v>0</v>
      </c>
      <c r="G10" s="41">
        <f t="shared" si="1"/>
        <v>0</v>
      </c>
    </row>
    <row r="11" spans="1:7" x14ac:dyDescent="0.25">
      <c r="A11" s="60" t="s">
        <v>398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f>D11-E11</f>
        <v>0</v>
      </c>
    </row>
    <row r="12" spans="1:7" x14ac:dyDescent="0.25">
      <c r="A12" s="60" t="s">
        <v>399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f t="shared" ref="G12:G41" si="2">D12-E12</f>
        <v>0</v>
      </c>
    </row>
    <row r="13" spans="1:7" x14ac:dyDescent="0.25">
      <c r="A13" s="60" t="s">
        <v>400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f t="shared" si="2"/>
        <v>0</v>
      </c>
    </row>
    <row r="14" spans="1:7" x14ac:dyDescent="0.25">
      <c r="A14" s="60" t="s">
        <v>401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f t="shared" si="2"/>
        <v>0</v>
      </c>
    </row>
    <row r="15" spans="1:7" x14ac:dyDescent="0.25">
      <c r="A15" s="60" t="s">
        <v>402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f t="shared" si="2"/>
        <v>0</v>
      </c>
    </row>
    <row r="16" spans="1:7" x14ac:dyDescent="0.25">
      <c r="A16" s="60" t="s">
        <v>403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f t="shared" si="2"/>
        <v>0</v>
      </c>
    </row>
    <row r="17" spans="1:7" x14ac:dyDescent="0.25">
      <c r="A17" s="60" t="s">
        <v>404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f t="shared" si="2"/>
        <v>0</v>
      </c>
    </row>
    <row r="18" spans="1:7" x14ac:dyDescent="0.25">
      <c r="A18" s="60" t="s">
        <v>405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f t="shared" si="2"/>
        <v>0</v>
      </c>
    </row>
    <row r="19" spans="1:7" x14ac:dyDescent="0.25">
      <c r="A19" s="51" t="s">
        <v>406</v>
      </c>
      <c r="B19" s="41">
        <f>SUM(B20:B26)</f>
        <v>8608443.4400000013</v>
      </c>
      <c r="C19" s="41">
        <f t="shared" ref="C19:G19" si="3">SUM(C20:C26)</f>
        <v>165236</v>
      </c>
      <c r="D19" s="41">
        <f t="shared" si="3"/>
        <v>8773679.4400000013</v>
      </c>
      <c r="E19" s="41">
        <f t="shared" si="3"/>
        <v>3742044.26</v>
      </c>
      <c r="F19" s="41">
        <f t="shared" si="3"/>
        <v>3742044.26</v>
      </c>
      <c r="G19" s="41">
        <f t="shared" si="3"/>
        <v>5031635.1800000016</v>
      </c>
    </row>
    <row r="20" spans="1:7" x14ac:dyDescent="0.25">
      <c r="A20" s="60" t="s">
        <v>407</v>
      </c>
      <c r="B20" s="41">
        <v>8608443.4400000013</v>
      </c>
      <c r="C20" s="41">
        <v>165236</v>
      </c>
      <c r="D20" s="41">
        <v>8773679.4400000013</v>
      </c>
      <c r="E20" s="41">
        <v>3742044.26</v>
      </c>
      <c r="F20" s="41">
        <v>3742044.26</v>
      </c>
      <c r="G20" s="41">
        <f t="shared" si="2"/>
        <v>5031635.1800000016</v>
      </c>
    </row>
    <row r="21" spans="1:7" x14ac:dyDescent="0.25">
      <c r="A21" s="60" t="s">
        <v>408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f t="shared" si="2"/>
        <v>0</v>
      </c>
    </row>
    <row r="22" spans="1:7" x14ac:dyDescent="0.25">
      <c r="A22" s="60" t="s">
        <v>409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f t="shared" si="2"/>
        <v>0</v>
      </c>
    </row>
    <row r="23" spans="1:7" x14ac:dyDescent="0.25">
      <c r="A23" s="60" t="s">
        <v>410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f t="shared" si="2"/>
        <v>0</v>
      </c>
    </row>
    <row r="24" spans="1:7" x14ac:dyDescent="0.25">
      <c r="A24" s="60" t="s">
        <v>411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f t="shared" si="2"/>
        <v>0</v>
      </c>
    </row>
    <row r="25" spans="1:7" x14ac:dyDescent="0.25">
      <c r="A25" s="60" t="s">
        <v>412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f t="shared" si="2"/>
        <v>0</v>
      </c>
    </row>
    <row r="26" spans="1:7" x14ac:dyDescent="0.25">
      <c r="A26" s="60" t="s">
        <v>413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f t="shared" si="2"/>
        <v>0</v>
      </c>
    </row>
    <row r="27" spans="1:7" x14ac:dyDescent="0.25">
      <c r="A27" s="51" t="s">
        <v>414</v>
      </c>
      <c r="B27" s="41">
        <f>SUM(B28:B36)</f>
        <v>0</v>
      </c>
      <c r="C27" s="41">
        <f t="shared" ref="C27:F27" si="4">SUM(C28:C36)</f>
        <v>0</v>
      </c>
      <c r="D27" s="41">
        <f t="shared" si="4"/>
        <v>0</v>
      </c>
      <c r="E27" s="41">
        <f t="shared" si="4"/>
        <v>0</v>
      </c>
      <c r="F27" s="41">
        <f t="shared" si="4"/>
        <v>0</v>
      </c>
      <c r="G27" s="41">
        <f t="shared" si="2"/>
        <v>0</v>
      </c>
    </row>
    <row r="28" spans="1:7" x14ac:dyDescent="0.25">
      <c r="A28" s="63" t="s">
        <v>415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f t="shared" si="2"/>
        <v>0</v>
      </c>
    </row>
    <row r="29" spans="1:7" x14ac:dyDescent="0.25">
      <c r="A29" s="60" t="s">
        <v>416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f t="shared" si="2"/>
        <v>0</v>
      </c>
    </row>
    <row r="30" spans="1:7" x14ac:dyDescent="0.25">
      <c r="A30" s="60" t="s">
        <v>417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f t="shared" si="2"/>
        <v>0</v>
      </c>
    </row>
    <row r="31" spans="1:7" x14ac:dyDescent="0.25">
      <c r="A31" s="60" t="s">
        <v>418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f t="shared" si="2"/>
        <v>0</v>
      </c>
    </row>
    <row r="32" spans="1:7" x14ac:dyDescent="0.25">
      <c r="A32" s="60" t="s">
        <v>419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f t="shared" si="2"/>
        <v>0</v>
      </c>
    </row>
    <row r="33" spans="1:7" ht="14.45" customHeight="1" x14ac:dyDescent="0.25">
      <c r="A33" s="60" t="s">
        <v>420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2"/>
        <v>0</v>
      </c>
    </row>
    <row r="34" spans="1:7" ht="14.45" customHeight="1" x14ac:dyDescent="0.25">
      <c r="A34" s="60" t="s">
        <v>421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f t="shared" si="2"/>
        <v>0</v>
      </c>
    </row>
    <row r="35" spans="1:7" ht="14.45" customHeight="1" x14ac:dyDescent="0.25">
      <c r="A35" s="60" t="s">
        <v>422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f t="shared" si="2"/>
        <v>0</v>
      </c>
    </row>
    <row r="36" spans="1:7" ht="14.45" customHeight="1" x14ac:dyDescent="0.25">
      <c r="A36" s="60" t="s">
        <v>423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f t="shared" si="2"/>
        <v>0</v>
      </c>
    </row>
    <row r="37" spans="1:7" ht="14.45" customHeight="1" x14ac:dyDescent="0.25">
      <c r="A37" s="52" t="s">
        <v>424</v>
      </c>
      <c r="B37" s="41">
        <f>SUM(B38:B41)</f>
        <v>0</v>
      </c>
      <c r="C37" s="41">
        <f t="shared" ref="C37:G37" si="5">SUM(C38:C41)</f>
        <v>0</v>
      </c>
      <c r="D37" s="41">
        <f t="shared" si="5"/>
        <v>0</v>
      </c>
      <c r="E37" s="41">
        <f t="shared" si="5"/>
        <v>0</v>
      </c>
      <c r="F37" s="41">
        <f t="shared" si="5"/>
        <v>0</v>
      </c>
      <c r="G37" s="41">
        <f t="shared" si="5"/>
        <v>0</v>
      </c>
    </row>
    <row r="38" spans="1:7" x14ac:dyDescent="0.25">
      <c r="A38" s="63" t="s">
        <v>425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f t="shared" si="2"/>
        <v>0</v>
      </c>
    </row>
    <row r="39" spans="1:7" ht="30" x14ac:dyDescent="0.25">
      <c r="A39" s="63" t="s">
        <v>426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f t="shared" si="2"/>
        <v>0</v>
      </c>
    </row>
    <row r="40" spans="1:7" x14ac:dyDescent="0.25">
      <c r="A40" s="63" t="s">
        <v>427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f t="shared" si="2"/>
        <v>0</v>
      </c>
    </row>
    <row r="41" spans="1:7" x14ac:dyDescent="0.25">
      <c r="A41" s="63" t="s">
        <v>428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f t="shared" si="2"/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429</v>
      </c>
      <c r="B43" s="4">
        <f>SUM(B44,B53,B61,B71)</f>
        <v>0</v>
      </c>
      <c r="C43" s="4">
        <f t="shared" ref="C43:G43" si="6">SUM(C44,C53,C61,C71)</f>
        <v>0</v>
      </c>
      <c r="D43" s="4">
        <f t="shared" si="6"/>
        <v>0</v>
      </c>
      <c r="E43" s="4">
        <f t="shared" si="6"/>
        <v>0</v>
      </c>
      <c r="F43" s="4">
        <f t="shared" si="6"/>
        <v>0</v>
      </c>
      <c r="G43" s="4">
        <f t="shared" si="6"/>
        <v>0</v>
      </c>
    </row>
    <row r="44" spans="1:7" x14ac:dyDescent="0.25">
      <c r="A44" s="51" t="s">
        <v>397</v>
      </c>
      <c r="B44" s="41">
        <f>SUM(B45:B52)</f>
        <v>0</v>
      </c>
      <c r="C44" s="41">
        <f t="shared" ref="C44:G44" si="7">SUM(C45:C52)</f>
        <v>0</v>
      </c>
      <c r="D44" s="41">
        <f t="shared" si="7"/>
        <v>0</v>
      </c>
      <c r="E44" s="41">
        <f t="shared" si="7"/>
        <v>0</v>
      </c>
      <c r="F44" s="41">
        <f t="shared" si="7"/>
        <v>0</v>
      </c>
      <c r="G44" s="41">
        <f t="shared" si="7"/>
        <v>0</v>
      </c>
    </row>
    <row r="45" spans="1:7" x14ac:dyDescent="0.25">
      <c r="A45" s="63" t="s">
        <v>398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f t="shared" ref="G45:G75" si="8">D45-E45</f>
        <v>0</v>
      </c>
    </row>
    <row r="46" spans="1:7" x14ac:dyDescent="0.25">
      <c r="A46" s="63" t="s">
        <v>399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f t="shared" si="8"/>
        <v>0</v>
      </c>
    </row>
    <row r="47" spans="1:7" x14ac:dyDescent="0.25">
      <c r="A47" s="63" t="s">
        <v>400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f t="shared" si="8"/>
        <v>0</v>
      </c>
    </row>
    <row r="48" spans="1:7" x14ac:dyDescent="0.25">
      <c r="A48" s="63" t="s">
        <v>401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f t="shared" si="8"/>
        <v>0</v>
      </c>
    </row>
    <row r="49" spans="1:7" x14ac:dyDescent="0.25">
      <c r="A49" s="63" t="s">
        <v>402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f t="shared" si="8"/>
        <v>0</v>
      </c>
    </row>
    <row r="50" spans="1:7" x14ac:dyDescent="0.25">
      <c r="A50" s="63" t="s">
        <v>403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f t="shared" si="8"/>
        <v>0</v>
      </c>
    </row>
    <row r="51" spans="1:7" x14ac:dyDescent="0.25">
      <c r="A51" s="63" t="s">
        <v>404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f t="shared" si="8"/>
        <v>0</v>
      </c>
    </row>
    <row r="52" spans="1:7" x14ac:dyDescent="0.25">
      <c r="A52" s="63" t="s">
        <v>405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f t="shared" si="8"/>
        <v>0</v>
      </c>
    </row>
    <row r="53" spans="1:7" x14ac:dyDescent="0.25">
      <c r="A53" s="51" t="s">
        <v>406</v>
      </c>
      <c r="B53" s="41">
        <f>SUM(B54:B60)</f>
        <v>0</v>
      </c>
      <c r="C53" s="41">
        <f t="shared" ref="C53:G53" si="9">SUM(C54:C60)</f>
        <v>0</v>
      </c>
      <c r="D53" s="41">
        <f t="shared" si="9"/>
        <v>0</v>
      </c>
      <c r="E53" s="41">
        <f t="shared" si="9"/>
        <v>0</v>
      </c>
      <c r="F53" s="41">
        <f t="shared" si="9"/>
        <v>0</v>
      </c>
      <c r="G53" s="41">
        <f t="shared" si="9"/>
        <v>0</v>
      </c>
    </row>
    <row r="54" spans="1:7" x14ac:dyDescent="0.25">
      <c r="A54" s="63" t="s">
        <v>407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f t="shared" si="8"/>
        <v>0</v>
      </c>
    </row>
    <row r="55" spans="1:7" x14ac:dyDescent="0.25">
      <c r="A55" s="63" t="s">
        <v>408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f t="shared" si="8"/>
        <v>0</v>
      </c>
    </row>
    <row r="56" spans="1:7" x14ac:dyDescent="0.25">
      <c r="A56" s="63" t="s">
        <v>409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f t="shared" si="8"/>
        <v>0</v>
      </c>
    </row>
    <row r="57" spans="1:7" x14ac:dyDescent="0.25">
      <c r="A57" s="64" t="s">
        <v>410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f t="shared" si="8"/>
        <v>0</v>
      </c>
    </row>
    <row r="58" spans="1:7" x14ac:dyDescent="0.25">
      <c r="A58" s="63" t="s">
        <v>411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f t="shared" si="8"/>
        <v>0</v>
      </c>
    </row>
    <row r="59" spans="1:7" x14ac:dyDescent="0.25">
      <c r="A59" s="63" t="s">
        <v>412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f t="shared" si="8"/>
        <v>0</v>
      </c>
    </row>
    <row r="60" spans="1:7" x14ac:dyDescent="0.25">
      <c r="A60" s="63" t="s">
        <v>413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f t="shared" si="8"/>
        <v>0</v>
      </c>
    </row>
    <row r="61" spans="1:7" x14ac:dyDescent="0.25">
      <c r="A61" s="51" t="s">
        <v>414</v>
      </c>
      <c r="B61" s="41">
        <f>SUM(B62:B70)</f>
        <v>0</v>
      </c>
      <c r="C61" s="41">
        <f t="shared" ref="C61:G61" si="10">SUM(C62:C70)</f>
        <v>0</v>
      </c>
      <c r="D61" s="41">
        <f t="shared" si="10"/>
        <v>0</v>
      </c>
      <c r="E61" s="41">
        <f t="shared" si="10"/>
        <v>0</v>
      </c>
      <c r="F61" s="41">
        <f t="shared" si="10"/>
        <v>0</v>
      </c>
      <c r="G61" s="41">
        <f t="shared" si="10"/>
        <v>0</v>
      </c>
    </row>
    <row r="62" spans="1:7" x14ac:dyDescent="0.25">
      <c r="A62" s="63" t="s">
        <v>415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f t="shared" si="8"/>
        <v>0</v>
      </c>
    </row>
    <row r="63" spans="1:7" x14ac:dyDescent="0.25">
      <c r="A63" s="63" t="s">
        <v>416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f t="shared" si="8"/>
        <v>0</v>
      </c>
    </row>
    <row r="64" spans="1:7" x14ac:dyDescent="0.25">
      <c r="A64" s="63" t="s">
        <v>417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f t="shared" si="8"/>
        <v>0</v>
      </c>
    </row>
    <row r="65" spans="1:7" x14ac:dyDescent="0.25">
      <c r="A65" s="63" t="s">
        <v>418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f t="shared" si="8"/>
        <v>0</v>
      </c>
    </row>
    <row r="66" spans="1:7" x14ac:dyDescent="0.25">
      <c r="A66" s="63" t="s">
        <v>419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f t="shared" si="8"/>
        <v>0</v>
      </c>
    </row>
    <row r="67" spans="1:7" x14ac:dyDescent="0.25">
      <c r="A67" s="63" t="s">
        <v>420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f t="shared" si="8"/>
        <v>0</v>
      </c>
    </row>
    <row r="68" spans="1:7" x14ac:dyDescent="0.25">
      <c r="A68" s="63" t="s">
        <v>421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f t="shared" si="8"/>
        <v>0</v>
      </c>
    </row>
    <row r="69" spans="1:7" x14ac:dyDescent="0.25">
      <c r="A69" s="63" t="s">
        <v>422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f t="shared" si="8"/>
        <v>0</v>
      </c>
    </row>
    <row r="70" spans="1:7" x14ac:dyDescent="0.25">
      <c r="A70" s="63" t="s">
        <v>423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f t="shared" si="8"/>
        <v>0</v>
      </c>
    </row>
    <row r="71" spans="1:7" x14ac:dyDescent="0.25">
      <c r="A71" s="52" t="s">
        <v>424</v>
      </c>
      <c r="B71" s="41">
        <f>SUM(B72:B75)</f>
        <v>0</v>
      </c>
      <c r="C71" s="41">
        <f t="shared" ref="C71:G71" si="11">SUM(C72:C75)</f>
        <v>0</v>
      </c>
      <c r="D71" s="41">
        <f t="shared" si="11"/>
        <v>0</v>
      </c>
      <c r="E71" s="41">
        <f t="shared" si="11"/>
        <v>0</v>
      </c>
      <c r="F71" s="41">
        <f t="shared" si="11"/>
        <v>0</v>
      </c>
      <c r="G71" s="41">
        <f t="shared" si="11"/>
        <v>0</v>
      </c>
    </row>
    <row r="72" spans="1:7" x14ac:dyDescent="0.25">
      <c r="A72" s="63" t="s">
        <v>425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f t="shared" si="8"/>
        <v>0</v>
      </c>
    </row>
    <row r="73" spans="1:7" ht="30" x14ac:dyDescent="0.25">
      <c r="A73" s="63" t="s">
        <v>426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f t="shared" si="8"/>
        <v>0</v>
      </c>
    </row>
    <row r="74" spans="1:7" x14ac:dyDescent="0.25">
      <c r="A74" s="63" t="s">
        <v>427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f t="shared" si="8"/>
        <v>0</v>
      </c>
    </row>
    <row r="75" spans="1:7" x14ac:dyDescent="0.25">
      <c r="A75" s="63" t="s">
        <v>428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f t="shared" si="8"/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380</v>
      </c>
      <c r="B77" s="4">
        <f>B43+B9</f>
        <v>8608443.4400000013</v>
      </c>
      <c r="C77" s="4">
        <f t="shared" ref="C77:G77" si="12">C43+C9</f>
        <v>165236</v>
      </c>
      <c r="D77" s="4">
        <f t="shared" si="12"/>
        <v>8773679.4400000013</v>
      </c>
      <c r="E77" s="4">
        <f t="shared" si="12"/>
        <v>3742044.26</v>
      </c>
      <c r="F77" s="4">
        <f t="shared" si="12"/>
        <v>3742044.26</v>
      </c>
      <c r="G77" s="4">
        <f t="shared" si="12"/>
        <v>5031635.1800000016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28:G36 B61:G61 B9:B10 B37:G37 B19:G19 B53:G53 C62:G70 B43:B44 B71:G71 B76:G77 C9:G18 C20:G26 C38:G41 C43:G52 C54:G60 B27:G27 C72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topLeftCell="A16" zoomScale="75" zoomScaleNormal="75" workbookViewId="0">
      <selection activeCell="B9" sqref="B9: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52" t="s">
        <v>430</v>
      </c>
      <c r="B1" s="135"/>
      <c r="C1" s="135"/>
      <c r="D1" s="135"/>
      <c r="E1" s="135"/>
      <c r="F1" s="135"/>
      <c r="G1" s="136"/>
    </row>
    <row r="2" spans="1:7" x14ac:dyDescent="0.25">
      <c r="A2" s="93" t="str">
        <f>'Formato 1'!A2</f>
        <v>SISTEMA DE AGUA POTABLE Y ALCANTARILLADO DE DOCTOR MORA, GTO.</v>
      </c>
      <c r="B2" s="94"/>
      <c r="C2" s="94"/>
      <c r="D2" s="94"/>
      <c r="E2" s="94"/>
      <c r="F2" s="94"/>
      <c r="G2" s="95"/>
    </row>
    <row r="3" spans="1:7" x14ac:dyDescent="0.25">
      <c r="A3" s="96" t="s">
        <v>298</v>
      </c>
      <c r="B3" s="97"/>
      <c r="C3" s="97"/>
      <c r="D3" s="97"/>
      <c r="E3" s="97"/>
      <c r="F3" s="97"/>
      <c r="G3" s="98"/>
    </row>
    <row r="4" spans="1:7" x14ac:dyDescent="0.25">
      <c r="A4" s="96" t="s">
        <v>431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7" t="s">
        <v>5</v>
      </c>
      <c r="B7" s="150" t="s">
        <v>300</v>
      </c>
      <c r="C7" s="150"/>
      <c r="D7" s="150"/>
      <c r="E7" s="150"/>
      <c r="F7" s="150"/>
      <c r="G7" s="150" t="s">
        <v>301</v>
      </c>
    </row>
    <row r="8" spans="1:7" ht="30" x14ac:dyDescent="0.25">
      <c r="A8" s="148"/>
      <c r="B8" s="7" t="s">
        <v>206</v>
      </c>
      <c r="C8" s="32" t="s">
        <v>395</v>
      </c>
      <c r="D8" s="32" t="s">
        <v>233</v>
      </c>
      <c r="E8" s="32" t="s">
        <v>191</v>
      </c>
      <c r="F8" s="32" t="s">
        <v>207</v>
      </c>
      <c r="G8" s="157"/>
    </row>
    <row r="9" spans="1:7" ht="15.75" customHeight="1" x14ac:dyDescent="0.25">
      <c r="A9" s="25" t="s">
        <v>432</v>
      </c>
      <c r="B9" s="102">
        <f>SUM(B10,B11,B12,B15,B16,B19)</f>
        <v>3463453.77</v>
      </c>
      <c r="C9" s="102">
        <f t="shared" ref="C9:G9" si="0">SUM(C10,C11,C12,C15,C16,C19)</f>
        <v>-96415.959999999992</v>
      </c>
      <c r="D9" s="102">
        <f t="shared" si="0"/>
        <v>3367037.81</v>
      </c>
      <c r="E9" s="102">
        <f t="shared" si="0"/>
        <v>1341080.3999999997</v>
      </c>
      <c r="F9" s="102">
        <f t="shared" si="0"/>
        <v>1341080.3999999999</v>
      </c>
      <c r="G9" s="102">
        <f t="shared" si="0"/>
        <v>2025957.4100000004</v>
      </c>
    </row>
    <row r="10" spans="1:7" x14ac:dyDescent="0.25">
      <c r="A10" s="51" t="s">
        <v>433</v>
      </c>
      <c r="B10" s="58">
        <v>3463453.77</v>
      </c>
      <c r="C10" s="58">
        <v>-96415.959999999992</v>
      </c>
      <c r="D10" s="58">
        <v>3367037.81</v>
      </c>
      <c r="E10" s="58">
        <v>1341080.3999999997</v>
      </c>
      <c r="F10" s="58">
        <v>1341080.3999999999</v>
      </c>
      <c r="G10" s="130">
        <f>D10-E10</f>
        <v>2025957.4100000004</v>
      </c>
    </row>
    <row r="11" spans="1:7" ht="15.75" customHeight="1" x14ac:dyDescent="0.25">
      <c r="A11" s="51" t="s">
        <v>434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130">
        <f t="shared" ref="G11:G19" si="1">D11-E11</f>
        <v>0</v>
      </c>
    </row>
    <row r="12" spans="1:7" x14ac:dyDescent="0.25">
      <c r="A12" s="51" t="s">
        <v>435</v>
      </c>
      <c r="B12" s="59">
        <f>B13+B14</f>
        <v>0</v>
      </c>
      <c r="C12" s="59">
        <f t="shared" ref="C12:G12" si="2">C13+C14</f>
        <v>0</v>
      </c>
      <c r="D12" s="59">
        <f t="shared" si="2"/>
        <v>0</v>
      </c>
      <c r="E12" s="59">
        <f t="shared" si="2"/>
        <v>0</v>
      </c>
      <c r="F12" s="59">
        <f t="shared" si="2"/>
        <v>0</v>
      </c>
      <c r="G12" s="59">
        <f t="shared" si="2"/>
        <v>0</v>
      </c>
    </row>
    <row r="13" spans="1:7" x14ac:dyDescent="0.25">
      <c r="A13" s="60" t="s">
        <v>436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130">
        <f t="shared" si="1"/>
        <v>0</v>
      </c>
    </row>
    <row r="14" spans="1:7" x14ac:dyDescent="0.25">
      <c r="A14" s="60" t="s">
        <v>437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130">
        <f t="shared" si="1"/>
        <v>0</v>
      </c>
    </row>
    <row r="15" spans="1:7" x14ac:dyDescent="0.25">
      <c r="A15" s="51" t="s">
        <v>438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130">
        <f t="shared" si="1"/>
        <v>0</v>
      </c>
    </row>
    <row r="16" spans="1:7" ht="30" x14ac:dyDescent="0.25">
      <c r="A16" s="52" t="s">
        <v>439</v>
      </c>
      <c r="B16" s="59">
        <f>B17+B18</f>
        <v>0</v>
      </c>
      <c r="C16" s="59">
        <f t="shared" ref="C16:G16" si="3">C17+C18</f>
        <v>0</v>
      </c>
      <c r="D16" s="59">
        <f t="shared" si="3"/>
        <v>0</v>
      </c>
      <c r="E16" s="59">
        <f t="shared" si="3"/>
        <v>0</v>
      </c>
      <c r="F16" s="59">
        <f t="shared" si="3"/>
        <v>0</v>
      </c>
      <c r="G16" s="59">
        <f t="shared" si="3"/>
        <v>0</v>
      </c>
    </row>
    <row r="17" spans="1:7" x14ac:dyDescent="0.25">
      <c r="A17" s="60" t="s">
        <v>440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130">
        <f t="shared" si="1"/>
        <v>0</v>
      </c>
    </row>
    <row r="18" spans="1:7" x14ac:dyDescent="0.25">
      <c r="A18" s="60" t="s">
        <v>441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130">
        <f t="shared" si="1"/>
        <v>0</v>
      </c>
    </row>
    <row r="19" spans="1:7" x14ac:dyDescent="0.25">
      <c r="A19" s="51" t="s">
        <v>442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130">
        <f t="shared" si="1"/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443</v>
      </c>
      <c r="B21" s="131">
        <f>SUM(B22,B23,B24,B27,B28,B31)</f>
        <v>0</v>
      </c>
      <c r="C21" s="131">
        <f t="shared" ref="C21:F21" si="4">SUM(C22,C23,C24,C27,C28,C31)</f>
        <v>0</v>
      </c>
      <c r="D21" s="131">
        <f t="shared" si="4"/>
        <v>0</v>
      </c>
      <c r="E21" s="131">
        <f t="shared" si="4"/>
        <v>0</v>
      </c>
      <c r="F21" s="131">
        <f t="shared" si="4"/>
        <v>0</v>
      </c>
      <c r="G21" s="131">
        <f>SUM(G22,G23,G24,G27,G28,G31)</f>
        <v>0</v>
      </c>
    </row>
    <row r="22" spans="1:7" x14ac:dyDescent="0.25">
      <c r="A22" s="51" t="s">
        <v>433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130">
        <f t="shared" ref="G22:G31" si="5">D22-E22</f>
        <v>0</v>
      </c>
    </row>
    <row r="23" spans="1:7" x14ac:dyDescent="0.25">
      <c r="A23" s="51" t="s">
        <v>434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130">
        <f t="shared" si="5"/>
        <v>0</v>
      </c>
    </row>
    <row r="24" spans="1:7" x14ac:dyDescent="0.25">
      <c r="A24" s="51" t="s">
        <v>435</v>
      </c>
      <c r="B24" s="59">
        <f t="shared" ref="B24:G24" si="6">B25+B26</f>
        <v>0</v>
      </c>
      <c r="C24" s="59">
        <f t="shared" si="6"/>
        <v>0</v>
      </c>
      <c r="D24" s="59">
        <f t="shared" si="6"/>
        <v>0</v>
      </c>
      <c r="E24" s="59">
        <f t="shared" si="6"/>
        <v>0</v>
      </c>
      <c r="F24" s="59">
        <f t="shared" si="6"/>
        <v>0</v>
      </c>
      <c r="G24" s="130">
        <f t="shared" si="6"/>
        <v>0</v>
      </c>
    </row>
    <row r="25" spans="1:7" x14ac:dyDescent="0.25">
      <c r="A25" s="60" t="s">
        <v>436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130">
        <f t="shared" si="5"/>
        <v>0</v>
      </c>
    </row>
    <row r="26" spans="1:7" x14ac:dyDescent="0.25">
      <c r="A26" s="60" t="s">
        <v>437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130">
        <f t="shared" si="5"/>
        <v>0</v>
      </c>
    </row>
    <row r="27" spans="1:7" x14ac:dyDescent="0.25">
      <c r="A27" s="51" t="s">
        <v>438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130">
        <f t="shared" si="5"/>
        <v>0</v>
      </c>
    </row>
    <row r="28" spans="1:7" ht="30" x14ac:dyDescent="0.25">
      <c r="A28" s="52" t="s">
        <v>439</v>
      </c>
      <c r="B28" s="59">
        <f t="shared" ref="B28:G28" si="7">B29+B30</f>
        <v>0</v>
      </c>
      <c r="C28" s="59">
        <f t="shared" si="7"/>
        <v>0</v>
      </c>
      <c r="D28" s="59">
        <f t="shared" si="7"/>
        <v>0</v>
      </c>
      <c r="E28" s="59">
        <f t="shared" si="7"/>
        <v>0</v>
      </c>
      <c r="F28" s="59">
        <f t="shared" si="7"/>
        <v>0</v>
      </c>
      <c r="G28" s="130">
        <f t="shared" si="7"/>
        <v>0</v>
      </c>
    </row>
    <row r="29" spans="1:7" x14ac:dyDescent="0.25">
      <c r="A29" s="60" t="s">
        <v>440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130">
        <f t="shared" si="5"/>
        <v>0</v>
      </c>
    </row>
    <row r="30" spans="1:7" x14ac:dyDescent="0.25">
      <c r="A30" s="60" t="s">
        <v>441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130">
        <f t="shared" si="5"/>
        <v>0</v>
      </c>
    </row>
    <row r="31" spans="1:7" x14ac:dyDescent="0.25">
      <c r="A31" s="51" t="s">
        <v>442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130">
        <f t="shared" si="5"/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444</v>
      </c>
      <c r="B33" s="131">
        <f>B21+B9</f>
        <v>3463453.77</v>
      </c>
      <c r="C33" s="131">
        <f t="shared" ref="C33:G33" si="8">C21+C9</f>
        <v>-96415.959999999992</v>
      </c>
      <c r="D33" s="131">
        <f t="shared" si="8"/>
        <v>3367037.81</v>
      </c>
      <c r="E33" s="131">
        <f t="shared" si="8"/>
        <v>1341080.3999999997</v>
      </c>
      <c r="F33" s="131">
        <f t="shared" si="8"/>
        <v>1341080.3999999999</v>
      </c>
      <c r="G33" s="131">
        <f t="shared" si="8"/>
        <v>2025957.4100000004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1'!Print_Area</vt:lpstr>
      <vt:lpstr>'Formato 6 a)'!Print_Area</vt:lpstr>
      <vt:lpstr>'Formato 6 a)'!Print_Titles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user</cp:lastModifiedBy>
  <cp:revision/>
  <dcterms:created xsi:type="dcterms:W3CDTF">2023-03-16T22:14:51Z</dcterms:created>
  <dcterms:modified xsi:type="dcterms:W3CDTF">2026-07-27T17:38:16Z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