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-120" yWindow="-120" windowWidth="29040" windowHeight="15720" tabRatio="782" activeTab="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F25" i="3"/>
  <c r="F24" i="3"/>
  <c r="F23" i="3"/>
  <c r="F22" i="3"/>
  <c r="F21" i="3" s="1"/>
  <c r="E21" i="3"/>
  <c r="D21" i="3"/>
  <c r="F20" i="3"/>
  <c r="F19" i="3"/>
  <c r="F18" i="3"/>
  <c r="F17" i="3"/>
  <c r="F16" i="3"/>
  <c r="F15" i="3"/>
  <c r="F14" i="3"/>
  <c r="F13" i="3"/>
  <c r="F12" i="3"/>
  <c r="E11" i="3"/>
  <c r="E31" i="3" s="1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I153" i="1"/>
  <c r="H153" i="1"/>
  <c r="G152" i="1"/>
  <c r="F152" i="1"/>
  <c r="E152" i="1"/>
  <c r="D152" i="1"/>
  <c r="C152" i="1"/>
  <c r="H151" i="1"/>
  <c r="I151" i="1" s="1"/>
  <c r="H150" i="1"/>
  <c r="I150" i="1" s="1"/>
  <c r="H149" i="1"/>
  <c r="G148" i="1"/>
  <c r="F148" i="1"/>
  <c r="E148" i="1"/>
  <c r="D148" i="1"/>
  <c r="C148" i="1"/>
  <c r="I147" i="1"/>
  <c r="H147" i="1"/>
  <c r="H146" i="1"/>
  <c r="I146" i="1" s="1"/>
  <c r="I145" i="1"/>
  <c r="H145" i="1"/>
  <c r="H144" i="1"/>
  <c r="I144" i="1" s="1"/>
  <c r="H143" i="1"/>
  <c r="I143" i="1" s="1"/>
  <c r="H142" i="1"/>
  <c r="H141" i="1"/>
  <c r="I141" i="1" s="1"/>
  <c r="G140" i="1"/>
  <c r="F140" i="1"/>
  <c r="E140" i="1"/>
  <c r="D140" i="1"/>
  <c r="C140" i="1"/>
  <c r="H139" i="1"/>
  <c r="I139" i="1" s="1"/>
  <c r="I138" i="1"/>
  <c r="H138" i="1"/>
  <c r="H137" i="1"/>
  <c r="I137" i="1" s="1"/>
  <c r="G136" i="1"/>
  <c r="F136" i="1"/>
  <c r="E136" i="1"/>
  <c r="D136" i="1"/>
  <c r="C136" i="1"/>
  <c r="H135" i="1"/>
  <c r="I135" i="1" s="1"/>
  <c r="I134" i="1"/>
  <c r="H134" i="1"/>
  <c r="H133" i="1"/>
  <c r="I133" i="1" s="1"/>
  <c r="H132" i="1"/>
  <c r="I132" i="1" s="1"/>
  <c r="H131" i="1"/>
  <c r="I131" i="1" s="1"/>
  <c r="H130" i="1"/>
  <c r="I130" i="1" s="1"/>
  <c r="H129" i="1"/>
  <c r="I129" i="1" s="1"/>
  <c r="I128" i="1"/>
  <c r="H128" i="1"/>
  <c r="H127" i="1"/>
  <c r="I127" i="1" s="1"/>
  <c r="G126" i="1"/>
  <c r="F126" i="1"/>
  <c r="E126" i="1"/>
  <c r="D126" i="1"/>
  <c r="C126" i="1"/>
  <c r="H125" i="1"/>
  <c r="I125" i="1" s="1"/>
  <c r="I124" i="1"/>
  <c r="H124" i="1"/>
  <c r="H123" i="1"/>
  <c r="I123" i="1" s="1"/>
  <c r="H122" i="1"/>
  <c r="I122" i="1" s="1"/>
  <c r="H121" i="1"/>
  <c r="I121" i="1" s="1"/>
  <c r="H120" i="1"/>
  <c r="I120" i="1" s="1"/>
  <c r="I119" i="1"/>
  <c r="H119" i="1"/>
  <c r="H118" i="1"/>
  <c r="I118" i="1" s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G106" i="1"/>
  <c r="F106" i="1"/>
  <c r="E106" i="1"/>
  <c r="D106" i="1"/>
  <c r="C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I97" i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G14" i="1"/>
  <c r="F14" i="1"/>
  <c r="E14" i="1"/>
  <c r="D14" i="1"/>
  <c r="C14" i="1"/>
  <c r="H140" i="1" l="1"/>
  <c r="I136" i="1"/>
  <c r="H136" i="1"/>
  <c r="E87" i="1"/>
  <c r="F87" i="1"/>
  <c r="G87" i="1"/>
  <c r="C87" i="1"/>
  <c r="H62" i="1"/>
  <c r="H42" i="1"/>
  <c r="H32" i="1"/>
  <c r="E13" i="1"/>
  <c r="I52" i="1"/>
  <c r="I66" i="1"/>
  <c r="I88" i="1"/>
  <c r="G13" i="1"/>
  <c r="H74" i="1"/>
  <c r="H96" i="1"/>
  <c r="H106" i="1"/>
  <c r="I116" i="1"/>
  <c r="H148" i="1"/>
  <c r="H152" i="1"/>
  <c r="D31" i="3"/>
  <c r="C13" i="1"/>
  <c r="D13" i="1"/>
  <c r="H66" i="1"/>
  <c r="I75" i="1"/>
  <c r="I74" i="1" s="1"/>
  <c r="I78" i="1"/>
  <c r="D87" i="1"/>
  <c r="H88" i="1"/>
  <c r="H116" i="1"/>
  <c r="H126" i="1"/>
  <c r="I149" i="1"/>
  <c r="F13" i="1"/>
  <c r="H14" i="1"/>
  <c r="H22" i="1"/>
  <c r="I33" i="1"/>
  <c r="I32" i="1" s="1"/>
  <c r="I43" i="1"/>
  <c r="I42" i="1" s="1"/>
  <c r="H52" i="1"/>
  <c r="I62" i="1"/>
  <c r="I142" i="1"/>
  <c r="I140" i="1" s="1"/>
  <c r="F11" i="3"/>
  <c r="F31" i="3"/>
  <c r="I126" i="1"/>
  <c r="I148" i="1"/>
  <c r="I106" i="1"/>
  <c r="I14" i="1"/>
  <c r="I96" i="1"/>
  <c r="I152" i="1"/>
  <c r="H78" i="1"/>
  <c r="I23" i="1"/>
  <c r="I22" i="1" s="1"/>
  <c r="F161" i="1" l="1"/>
  <c r="E161" i="1"/>
  <c r="C161" i="1"/>
  <c r="G161" i="1"/>
  <c r="H87" i="1"/>
  <c r="D161" i="1"/>
  <c r="I87" i="1"/>
  <c r="H13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<sst xmlns="http://schemas.openxmlformats.org/spreadsheetml/2006/main" count="263" uniqueCount="151">
  <si>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</si>
  <si>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</si>
  <si>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</si>
  <si>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</si>
  <si>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</si>
  <si>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</si>
  <si>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</si>
  <si>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</si>
  <si>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</si>
  <si>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</si>
  <si>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</si>
  <si>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</si>
  <si>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</si>
  <si>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</si>
  <si>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</si>
  <si>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</si>
  <si>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</si>
  <si>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</si>
  <si>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</si>
  <si>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</si>
  <si>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</si>
  <si>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</si>
  <si>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</si>
  <si>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</si>
  <si>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</si>
  <si>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</si>
  <si>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</si>
  <si>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</si>
  <si>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</si>
  <si>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</si>
  <si>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</si>
  <si>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</si>
  <si>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</si>
  <si>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</si>
  <si>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</si>
  <si>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</si>
  <si>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</si>
  <si>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</si>
  <si>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</si>
  <si>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</si>
  <si>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</si>
  <si>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</si>
  <si>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</si>
  <si>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</si>
  <si>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</si>
  <si>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</si>
  <si>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</si>
  <si>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</si>
  <si>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</si>
  <si>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</si>
  <si>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</si>
  <si>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</si>
  <si>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</si>
  <si>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</si>
  <si>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</si>
  <si>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</si>
  <si>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</si>
  <si>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</si>
  <si>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</si>
  <si>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</si>
  <si>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</si>
  <si>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</si>
  <si>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</si>
  <si>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</si>
  <si>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</si>
  <si>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</si>
  <si>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</si>
  <si>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</si>
  <si>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</si>
  <si>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</si>
  <si>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</si>
  <si>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</si>
  <si>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</si>
  <si>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</si>
  <si>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</si>
  <si>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</si>
  <si>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</si>
  <si>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</si>
  <si>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</si>
  <si>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</si>
  <si>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</si>
  <si>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</si>
  <si>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</si>
  <si>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</si>
  <si>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</si>
  <si>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</si>
  <si>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</si>
  <si>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</si>
  <si>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</si>
  <si>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</si>
  <si>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</si>
  <si>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</si>
  <si>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</si>
  <si>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</si>
  <si>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</si>
  <si>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</si>
  <si>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</si>
  <si>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</si>
  <si>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</si>
  <si>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</si>
  <si>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</si>
  <si>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</si>
  <si>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</si>
  <si>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</si>
  <si>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</si>
  <si>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</si>
  <si>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</si>
  <si>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</si>
  <si>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</si>
  <si>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</si>
  <si>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</si>
  <si>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</si>
  <si>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</si>
  <si>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</si>
  <si>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</si>
  <si>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</si>
  <si>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</si>
  <si>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</si>
  <si>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</si>
  <si>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</si>
  <si>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</si>
  <si>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</si>
  <si>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</si>
  <si>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</si>
  <si>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</si>
  <si>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</si>
  <si>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</si>
  <si>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</si>
  <si>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</si>
  <si>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</si>
  <si>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</si>
  <si>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</si>
  <si>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</si>
  <si>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</si>
  <si>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</si>
  <si>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</si>
  <si>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</si>
  <si>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</si>
  <si>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</si>
  <si>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</si>
  <si>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</si>
  <si>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</si>
  <si>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</si>
  <si>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</si>
  <si>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</si>
  <si>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</si>
  <si>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</si>
  <si>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</si>
  <si>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</si>
  <si>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SISTEMA DE AGUA POTABLE Y ALCANTARILLADO DE DOCTOR MORA, GTO.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</si>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</sst>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/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0" t="s">
        <v>5</v>
      </c>
      <c r="B4" s="7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DE AGUA POTABLE Y ALCANTARILLADO DE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GridLines="0" tabSelected="1" zoomScaleNormal="100" workbookViewId="0"/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2" t="str">
        <f>'Notas de Disciplina Financiera'!A1</f>
        <v>SISTEMA DE AGUA POTABLE Y ALCANTARILLADO DE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9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9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8" t="str">
        <f>B1</f>
        <v>SISTEMA DE AGUA POTABLE Y ALCANTARILLADO DE DOCTOR MORA, GTO.</v>
      </c>
      <c r="C6" s="78"/>
      <c r="D6" s="78"/>
      <c r="E6" s="78"/>
      <c r="F6" s="78"/>
      <c r="G6" s="78"/>
      <c r="H6" s="78"/>
      <c r="I6" s="78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 xml:space="preserve"> DEL 01 DE ENERO DEL 2026 AL 30 DE JUNIO DEL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8608443.4399999995</v>
      </c>
      <c r="D13" s="3">
        <f t="shared" ref="D13:K13" si="0">D14+D22+D32+D42+D52+D62+D66+D74+D78</f>
        <v>165236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165236</v>
      </c>
      <c r="I13" s="3">
        <f t="shared" si="0"/>
        <v>8773679.4399999995</v>
      </c>
    </row>
    <row r="14" spans="1:9" x14ac:dyDescent="0.2">
      <c r="B14" s="17" t="s">
        <v>39</v>
      </c>
      <c r="C14" s="3">
        <f>SUM(C15:C21)</f>
        <v>3713453.77</v>
      </c>
      <c r="D14" s="3">
        <f t="shared" ref="D14:K14" si="1">SUM(D15:D21)</f>
        <v>-96415.959999999992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-96415.959999999992</v>
      </c>
      <c r="I14" s="3">
        <f t="shared" si="1"/>
        <v>3617037.81</v>
      </c>
    </row>
    <row r="15" spans="1:9" x14ac:dyDescent="0.2">
      <c r="B15" s="16" t="s">
        <v>40</v>
      </c>
      <c r="C15" s="4">
        <v>2541357.11</v>
      </c>
      <c r="D15" s="4">
        <v>-64129.509999999995</v>
      </c>
      <c r="E15" s="4">
        <v>0</v>
      </c>
      <c r="F15" s="4">
        <v>0</v>
      </c>
      <c r="G15" s="4">
        <v>0</v>
      </c>
      <c r="H15" s="4">
        <f>D15+F15-E15-G15</f>
        <v>-64129.509999999995</v>
      </c>
      <c r="I15" s="4">
        <f>C15+H15</f>
        <v>2477227.6</v>
      </c>
    </row>
    <row r="16" spans="1:9" x14ac:dyDescent="0.2">
      <c r="B16" s="16" t="s">
        <v>41</v>
      </c>
      <c r="C16" s="4">
        <v>20000</v>
      </c>
      <c r="D16" s="4">
        <v>-10000</v>
      </c>
      <c r="E16" s="4">
        <v>0</v>
      </c>
      <c r="F16" s="4">
        <v>0</v>
      </c>
      <c r="G16" s="4">
        <v>0</v>
      </c>
      <c r="H16" s="4">
        <f t="shared" ref="H16:H21" si="2">D16+F16-E16-G16</f>
        <v>-10000</v>
      </c>
      <c r="I16" s="4">
        <f t="shared" ref="I16:I21" si="3">C16+H16</f>
        <v>10000</v>
      </c>
    </row>
    <row r="17" spans="2:9" x14ac:dyDescent="0.2">
      <c r="B17" s="16" t="s">
        <v>42</v>
      </c>
      <c r="C17" s="4">
        <v>622096.66</v>
      </c>
      <c r="D17" s="4">
        <v>-12286.45</v>
      </c>
      <c r="E17" s="4">
        <v>0</v>
      </c>
      <c r="F17" s="4">
        <v>0</v>
      </c>
      <c r="G17" s="4">
        <v>0</v>
      </c>
      <c r="H17" s="4">
        <f t="shared" si="2"/>
        <v>-12286.45</v>
      </c>
      <c r="I17" s="4">
        <f t="shared" si="3"/>
        <v>609810.21000000008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0</v>
      </c>
    </row>
    <row r="19" spans="2:9" x14ac:dyDescent="0.2">
      <c r="B19" s="16" t="s">
        <v>44</v>
      </c>
      <c r="C19" s="4">
        <v>530000</v>
      </c>
      <c r="D19" s="4">
        <v>-10000</v>
      </c>
      <c r="E19" s="4">
        <v>0</v>
      </c>
      <c r="F19" s="4">
        <v>0</v>
      </c>
      <c r="G19" s="4">
        <v>0</v>
      </c>
      <c r="H19" s="4">
        <f t="shared" si="2"/>
        <v>-10000</v>
      </c>
      <c r="I19" s="4">
        <f t="shared" si="3"/>
        <v>520000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9" x14ac:dyDescent="0.2">
      <c r="B22" s="17" t="s">
        <v>47</v>
      </c>
      <c r="C22" s="3">
        <f>SUM(C23:C31)</f>
        <v>788282.95</v>
      </c>
      <c r="D22" s="3">
        <f t="shared" ref="D22:K22" si="4">SUM(D23:D31)</f>
        <v>69855.17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69855.17</v>
      </c>
      <c r="I22" s="3">
        <f t="shared" si="4"/>
        <v>858138.12</v>
      </c>
    </row>
    <row r="23" spans="2:9" x14ac:dyDescent="0.2">
      <c r="B23" s="16" t="s">
        <v>48</v>
      </c>
      <c r="C23" s="4">
        <v>45000</v>
      </c>
      <c r="D23" s="4">
        <v>-1000</v>
      </c>
      <c r="E23" s="4">
        <v>0</v>
      </c>
      <c r="F23" s="4">
        <v>0</v>
      </c>
      <c r="G23" s="4">
        <v>0</v>
      </c>
      <c r="H23" s="4">
        <f t="shared" ref="H23:H31" si="5">D23+F23-E23-G23</f>
        <v>-1000</v>
      </c>
      <c r="I23" s="4">
        <f t="shared" ref="I23:I31" si="6">C23+H23</f>
        <v>44000</v>
      </c>
    </row>
    <row r="24" spans="2:9" x14ac:dyDescent="0.2">
      <c r="B24" s="16" t="s">
        <v>49</v>
      </c>
      <c r="C24" s="4">
        <v>28000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0</v>
      </c>
      <c r="I24" s="4">
        <f t="shared" si="6"/>
        <v>28000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</row>
    <row r="26" spans="2:9" x14ac:dyDescent="0.2">
      <c r="B26" s="16" t="s">
        <v>51</v>
      </c>
      <c r="C26" s="4">
        <v>318890</v>
      </c>
      <c r="D26" s="4">
        <v>62483.32</v>
      </c>
      <c r="E26" s="4">
        <v>0</v>
      </c>
      <c r="F26" s="4">
        <v>0</v>
      </c>
      <c r="G26" s="4">
        <v>0</v>
      </c>
      <c r="H26" s="4">
        <f t="shared" si="5"/>
        <v>62483.32</v>
      </c>
      <c r="I26" s="4">
        <f t="shared" si="6"/>
        <v>381373.32</v>
      </c>
    </row>
    <row r="27" spans="2:9" x14ac:dyDescent="0.2">
      <c r="B27" s="16" t="s">
        <v>52</v>
      </c>
      <c r="C27" s="4">
        <v>76892.95</v>
      </c>
      <c r="D27" s="4">
        <v>18371.849999999999</v>
      </c>
      <c r="E27" s="4">
        <v>0</v>
      </c>
      <c r="F27" s="4">
        <v>0</v>
      </c>
      <c r="G27" s="4">
        <v>0</v>
      </c>
      <c r="H27" s="4">
        <f t="shared" si="5"/>
        <v>18371.849999999999</v>
      </c>
      <c r="I27" s="4">
        <f t="shared" si="6"/>
        <v>95264.799999999988</v>
      </c>
    </row>
    <row r="28" spans="2:9" x14ac:dyDescent="0.2">
      <c r="B28" s="16" t="s">
        <v>53</v>
      </c>
      <c r="C28" s="4">
        <v>112000</v>
      </c>
      <c r="D28" s="4">
        <v>0</v>
      </c>
      <c r="E28" s="4">
        <v>0</v>
      </c>
      <c r="F28" s="4">
        <v>0</v>
      </c>
      <c r="G28" s="4">
        <v>0</v>
      </c>
      <c r="H28" s="4">
        <f t="shared" si="5"/>
        <v>0</v>
      </c>
      <c r="I28" s="4">
        <f t="shared" si="6"/>
        <v>112000</v>
      </c>
    </row>
    <row r="29" spans="2:9" x14ac:dyDescent="0.2">
      <c r="B29" s="16" t="s">
        <v>54</v>
      </c>
      <c r="C29" s="4">
        <v>102000</v>
      </c>
      <c r="D29" s="4">
        <v>0</v>
      </c>
      <c r="E29" s="4">
        <v>0</v>
      </c>
      <c r="F29" s="4">
        <v>0</v>
      </c>
      <c r="G29" s="4">
        <v>0</v>
      </c>
      <c r="H29" s="4">
        <f t="shared" si="5"/>
        <v>0</v>
      </c>
      <c r="I29" s="4">
        <f t="shared" si="6"/>
        <v>102000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9" x14ac:dyDescent="0.2">
      <c r="B31" s="16" t="s">
        <v>56</v>
      </c>
      <c r="C31" s="4">
        <v>105500</v>
      </c>
      <c r="D31" s="4">
        <v>-10000</v>
      </c>
      <c r="E31" s="4">
        <v>0</v>
      </c>
      <c r="F31" s="4">
        <v>0</v>
      </c>
      <c r="G31" s="4">
        <v>0</v>
      </c>
      <c r="H31" s="4">
        <f t="shared" si="5"/>
        <v>-10000</v>
      </c>
      <c r="I31" s="4">
        <f t="shared" si="6"/>
        <v>95500</v>
      </c>
    </row>
    <row r="32" spans="2:9" x14ac:dyDescent="0.2">
      <c r="B32" s="17" t="s">
        <v>57</v>
      </c>
      <c r="C32" s="3">
        <f>SUM(C33:C41)</f>
        <v>3811706.7199999997</v>
      </c>
      <c r="D32" s="3">
        <f t="shared" ref="D32:K32" si="7">SUM(D33:D41)</f>
        <v>147633.78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147633.78</v>
      </c>
      <c r="I32" s="3">
        <f t="shared" si="7"/>
        <v>3959340.5</v>
      </c>
    </row>
    <row r="33" spans="2:9" x14ac:dyDescent="0.2">
      <c r="B33" s="16" t="s">
        <v>58</v>
      </c>
      <c r="C33" s="4">
        <v>3101486.08</v>
      </c>
      <c r="D33" s="4">
        <v>0</v>
      </c>
      <c r="E33" s="4">
        <v>0</v>
      </c>
      <c r="F33" s="4">
        <v>0</v>
      </c>
      <c r="G33" s="4">
        <v>0</v>
      </c>
      <c r="H33" s="4">
        <f t="shared" ref="H33:H41" si="8">D33+F33-E33-G33</f>
        <v>0</v>
      </c>
      <c r="I33" s="4">
        <f t="shared" ref="I33:I41" si="9">C33+H33</f>
        <v>3101486.08</v>
      </c>
    </row>
    <row r="34" spans="2:9" x14ac:dyDescent="0.2">
      <c r="B34" s="16" t="s">
        <v>59</v>
      </c>
      <c r="C34" s="4">
        <v>30000</v>
      </c>
      <c r="D34" s="4">
        <v>0</v>
      </c>
      <c r="E34" s="4">
        <v>0</v>
      </c>
      <c r="F34" s="4">
        <v>0</v>
      </c>
      <c r="G34" s="4">
        <v>0</v>
      </c>
      <c r="H34" s="4">
        <f t="shared" si="8"/>
        <v>0</v>
      </c>
      <c r="I34" s="4">
        <f t="shared" si="9"/>
        <v>30000</v>
      </c>
    </row>
    <row r="35" spans="2:9" x14ac:dyDescent="0.2">
      <c r="B35" s="16" t="s">
        <v>60</v>
      </c>
      <c r="C35" s="4">
        <v>85500</v>
      </c>
      <c r="D35" s="4">
        <v>156402.12</v>
      </c>
      <c r="E35" s="4">
        <v>0</v>
      </c>
      <c r="F35" s="4">
        <v>0</v>
      </c>
      <c r="G35" s="4">
        <v>0</v>
      </c>
      <c r="H35" s="4">
        <f t="shared" si="8"/>
        <v>156402.12</v>
      </c>
      <c r="I35" s="4">
        <f t="shared" si="9"/>
        <v>241902.12</v>
      </c>
    </row>
    <row r="36" spans="2:9" x14ac:dyDescent="0.2">
      <c r="B36" s="16" t="s">
        <v>61</v>
      </c>
      <c r="C36" s="4">
        <v>11000</v>
      </c>
      <c r="D36" s="4">
        <v>4156</v>
      </c>
      <c r="E36" s="4">
        <v>0</v>
      </c>
      <c r="F36" s="4">
        <v>0</v>
      </c>
      <c r="G36" s="4">
        <v>0</v>
      </c>
      <c r="H36" s="4">
        <f t="shared" si="8"/>
        <v>4156</v>
      </c>
      <c r="I36" s="4">
        <f t="shared" si="9"/>
        <v>15156</v>
      </c>
    </row>
    <row r="37" spans="2:9" x14ac:dyDescent="0.2">
      <c r="B37" s="16" t="s">
        <v>62</v>
      </c>
      <c r="C37" s="4">
        <v>285585.8</v>
      </c>
      <c r="D37" s="4">
        <v>-15652</v>
      </c>
      <c r="E37" s="4">
        <v>0</v>
      </c>
      <c r="F37" s="4">
        <v>0</v>
      </c>
      <c r="G37" s="4">
        <v>0</v>
      </c>
      <c r="H37" s="4">
        <f t="shared" si="8"/>
        <v>-15652</v>
      </c>
      <c r="I37" s="4">
        <f t="shared" si="9"/>
        <v>269933.8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f t="shared" si="8"/>
        <v>0</v>
      </c>
      <c r="I38" s="4">
        <f t="shared" si="9"/>
        <v>0</v>
      </c>
    </row>
    <row r="39" spans="2:9" x14ac:dyDescent="0.2">
      <c r="B39" s="16" t="s">
        <v>64</v>
      </c>
      <c r="C39" s="4">
        <v>16500</v>
      </c>
      <c r="D39" s="4">
        <v>0</v>
      </c>
      <c r="E39" s="4">
        <v>0</v>
      </c>
      <c r="F39" s="4">
        <v>0</v>
      </c>
      <c r="G39" s="4">
        <v>0</v>
      </c>
      <c r="H39" s="4">
        <f t="shared" si="8"/>
        <v>0</v>
      </c>
      <c r="I39" s="4">
        <f t="shared" si="9"/>
        <v>16500</v>
      </c>
    </row>
    <row r="40" spans="2:9" x14ac:dyDescent="0.2">
      <c r="B40" s="16" t="s">
        <v>65</v>
      </c>
      <c r="C40" s="4">
        <v>40000</v>
      </c>
      <c r="D40" s="4">
        <v>2727.66</v>
      </c>
      <c r="E40" s="4">
        <v>0</v>
      </c>
      <c r="F40" s="4">
        <v>0</v>
      </c>
      <c r="G40" s="4">
        <v>0</v>
      </c>
      <c r="H40" s="4">
        <f t="shared" si="8"/>
        <v>2727.66</v>
      </c>
      <c r="I40" s="4">
        <f t="shared" si="9"/>
        <v>42727.66</v>
      </c>
    </row>
    <row r="41" spans="2:9" x14ac:dyDescent="0.2">
      <c r="B41" s="16" t="s">
        <v>66</v>
      </c>
      <c r="C41" s="4">
        <v>241634.84</v>
      </c>
      <c r="D41" s="4">
        <v>0</v>
      </c>
      <c r="E41" s="4">
        <v>0</v>
      </c>
      <c r="F41" s="4">
        <v>0</v>
      </c>
      <c r="G41" s="4">
        <v>0</v>
      </c>
      <c r="H41" s="4">
        <f t="shared" si="8"/>
        <v>0</v>
      </c>
      <c r="I41" s="4">
        <f t="shared" si="9"/>
        <v>241634.84</v>
      </c>
    </row>
    <row r="42" spans="2:9" x14ac:dyDescent="0.2">
      <c r="B42" s="17" t="s">
        <v>67</v>
      </c>
      <c r="C42" s="3">
        <f>SUM(C43:C51)</f>
        <v>0</v>
      </c>
      <c r="D42" s="3">
        <f t="shared" ref="D42:K42" si="10">SUM(D43:D51)</f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0</v>
      </c>
      <c r="I42" s="3">
        <f t="shared" si="10"/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D43+F43-E43-G43</f>
        <v>0</v>
      </c>
      <c r="I43" s="4">
        <f t="shared" ref="I43:I51" si="12">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0</v>
      </c>
      <c r="I46" s="4">
        <f t="shared" si="12"/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45000</v>
      </c>
      <c r="D52" s="3">
        <f t="shared" ref="D52:K52" si="13">SUM(D53:D61)</f>
        <v>44163.01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44163.01</v>
      </c>
      <c r="I52" s="3">
        <f t="shared" si="13"/>
        <v>89163.010000000009</v>
      </c>
    </row>
    <row r="53" spans="2:9" x14ac:dyDescent="0.2">
      <c r="B53" s="16" t="s">
        <v>78</v>
      </c>
      <c r="C53" s="4">
        <v>30000</v>
      </c>
      <c r="D53" s="4">
        <v>-633</v>
      </c>
      <c r="E53" s="4">
        <v>0</v>
      </c>
      <c r="F53" s="4">
        <v>0</v>
      </c>
      <c r="G53" s="4">
        <v>0</v>
      </c>
      <c r="H53" s="4">
        <f t="shared" ref="H53:H61" si="14">D53+F53-E53-G53</f>
        <v>-633</v>
      </c>
      <c r="I53" s="4">
        <f t="shared" ref="I53:I61" si="15">C53+H53</f>
        <v>29367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81</v>
      </c>
      <c r="C56" s="4">
        <v>0</v>
      </c>
      <c r="D56" s="4">
        <v>28990</v>
      </c>
      <c r="E56" s="4">
        <v>0</v>
      </c>
      <c r="F56" s="4">
        <v>0</v>
      </c>
      <c r="G56" s="4">
        <v>0</v>
      </c>
      <c r="H56" s="4">
        <f t="shared" si="14"/>
        <v>28990</v>
      </c>
      <c r="I56" s="4">
        <f t="shared" si="15"/>
        <v>28990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15000</v>
      </c>
      <c r="D58" s="4">
        <v>15806.01</v>
      </c>
      <c r="E58" s="4">
        <v>0</v>
      </c>
      <c r="F58" s="4">
        <v>0</v>
      </c>
      <c r="G58" s="4">
        <v>0</v>
      </c>
      <c r="H58" s="4">
        <f t="shared" si="14"/>
        <v>15806.01</v>
      </c>
      <c r="I58" s="4">
        <f t="shared" si="15"/>
        <v>30806.010000000002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0</v>
      </c>
    </row>
    <row r="62" spans="2:9" x14ac:dyDescent="0.2">
      <c r="B62" s="17" t="s">
        <v>87</v>
      </c>
      <c r="C62" s="3">
        <f>SUM(C63:C65)</f>
        <v>250000</v>
      </c>
      <c r="D62" s="3">
        <f t="shared" ref="D62:K62" si="16">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250000</v>
      </c>
    </row>
    <row r="63" spans="2:9" x14ac:dyDescent="0.2">
      <c r="B63" s="16" t="s">
        <v>88</v>
      </c>
      <c r="C63" s="4">
        <v>250000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D63+F63-E63-G63</f>
        <v>0</v>
      </c>
      <c r="I63" s="4">
        <f t="shared" ref="I63:I65" si="18">C63+H63</f>
        <v>250000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K66" si="19">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20"/>
        <v>0</v>
      </c>
      <c r="I73" s="4">
        <f t="shared" si="21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K74" si="22">SUM(D75:D77)</f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4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K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K87" si="28">D88+D96+D106+D116+D126+D136+D140+D148+D152</f>
        <v>0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0</v>
      </c>
      <c r="I87" s="3">
        <f t="shared" si="28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K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>D89+F89-E89-G89</f>
        <v>0</v>
      </c>
      <c r="I89" s="4">
        <f>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K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K106" si="35">SUM(D107:D115)</f>
        <v>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0</v>
      </c>
      <c r="I106" s="3">
        <f t="shared" si="35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0</v>
      </c>
      <c r="I107" s="4">
        <f t="shared" ref="I107:I115" si="37">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K116" si="38">SUM(D117:D125)</f>
        <v>0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0</v>
      </c>
      <c r="I116" s="3">
        <f t="shared" si="38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0</v>
      </c>
      <c r="I117" s="4">
        <f t="shared" ref="I117:I125" si="40">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K126" si="41">SUM(D127:D135)</f>
        <v>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0</v>
      </c>
      <c r="I126" s="3">
        <f t="shared" si="41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42"/>
        <v>0</v>
      </c>
      <c r="I130" s="4">
        <f t="shared" si="4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K136" si="44">SUM(D137:D139)</f>
        <v>0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0</v>
      </c>
      <c r="I136" s="3">
        <f t="shared" si="44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0</v>
      </c>
      <c r="I137" s="4">
        <f t="shared" ref="I137:I139" si="46">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K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K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K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8608443.4399999995</v>
      </c>
      <c r="D161" s="6">
        <f t="shared" ref="D161:K161" si="56">D87+D13</f>
        <v>165236</v>
      </c>
      <c r="E161" s="6">
        <f t="shared" si="56"/>
        <v>0</v>
      </c>
      <c r="F161" s="6">
        <f t="shared" si="56"/>
        <v>0</v>
      </c>
      <c r="G161" s="6">
        <f t="shared" si="56"/>
        <v>0</v>
      </c>
      <c r="H161" s="6">
        <f t="shared" si="56"/>
        <v>165236</v>
      </c>
      <c r="I161" s="6">
        <f t="shared" si="56"/>
        <v>8773679.4399999995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D11" sqref="D11:F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DE AGUA POTABLE Y ALCANTARILLADO DE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1" t="str">
        <f>B1</f>
        <v>SISTEMA DE AGUA POTABLE Y ALCANTARILLADO DE DOCTOR MORA, GTO.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2.5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DE AGUA POTABLE Y ALCANTARILLADO DE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DE AGUA POTABLE Y ALCANTARILLADO DE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DE AGUA POTABLE Y ALCANTARILLADO DE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user</cp:lastModifiedBy>
  <cp:revision/>
  <dcterms:created xsi:type="dcterms:W3CDTF">2024-03-15T21:50:03Z</dcterms:created>
  <dcterms:modified xsi:type="dcterms:W3CDTF">2026-07-27T17:34:33Z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