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S:\sistecad\Contacad\salen\012026\"/>
    </mc:Choice>
  </mc:AlternateContent>
  <xr:revisionPtr revIDLastSave="0" documentId="8_{8DDDDA58-22BB-4D38-8C00-330EB014CCEB}" xr6:coauthVersionLast="47" xr6:coauthVersionMax="47" xr10:uidLastSave="{00000000-0000-0000-0000-000000000000}"/>
  <bookViews>
    <workbookView xWindow="-120" yWindow="-120" windowWidth="29040" windowHeight="15720" firstSheet="7" activeTab="13"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31" i="2" l="1"/>
  <c r="E37" i="6" l="1"/>
  <c r="A2" i="15"/>
  <c r="A2" i="12"/>
  <c r="B7" i="12"/>
  <c r="C7" i="12"/>
  <c r="D7" i="12"/>
  <c r="E7" i="12"/>
  <c r="F7" i="12"/>
  <c r="G7" i="12"/>
  <c r="B18" i="12"/>
  <c r="C18" i="12"/>
  <c r="D18" i="12"/>
  <c r="E18" i="12"/>
  <c r="F18" i="12"/>
  <c r="F29" i="12" s="1"/>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C25" i="2"/>
  <c r="B25" i="2"/>
  <c r="C17" i="2"/>
  <c r="B17" i="2"/>
  <c r="C9" i="2"/>
  <c r="B9" i="2"/>
  <c r="G29" i="12" l="1"/>
  <c r="E29" i="12"/>
  <c r="D29" i="12"/>
  <c r="C29" i="12"/>
  <c r="B47" i="2"/>
  <c r="B62" i="2" s="1"/>
  <c r="C47" i="2"/>
  <c r="C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E9" i="10" l="1"/>
  <c r="C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C41" i="3"/>
  <c r="D41" i="3"/>
  <c r="E41" i="3"/>
  <c r="F41" i="3"/>
  <c r="B41" i="3"/>
  <c r="H13" i="3"/>
  <c r="H9" i="3"/>
  <c r="H8" i="3" s="1"/>
  <c r="H20" i="3" s="1"/>
  <c r="G13" i="3"/>
  <c r="G9" i="3"/>
  <c r="F13" i="3"/>
  <c r="F9" i="3"/>
  <c r="E13" i="3"/>
  <c r="E9" i="3"/>
  <c r="D13" i="3"/>
  <c r="D9" i="3"/>
  <c r="C13" i="3"/>
  <c r="B22" i="3"/>
  <c r="C84" i="8"/>
  <c r="D84" i="8"/>
  <c r="E84" i="8"/>
  <c r="F84" i="8"/>
  <c r="G84" i="8"/>
  <c r="B84"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9" i="6" s="1"/>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G75" i="6" l="1"/>
  <c r="C65" i="6"/>
  <c r="G28" i="6"/>
  <c r="D41" i="6"/>
  <c r="C8" i="3"/>
  <c r="C20" i="3" s="1"/>
  <c r="E65" i="6"/>
  <c r="G27" i="9"/>
  <c r="F8" i="3"/>
  <c r="F20" i="3" s="1"/>
  <c r="F65" i="6"/>
  <c r="F127" i="8"/>
  <c r="C9" i="9"/>
  <c r="E127" i="8"/>
  <c r="G146" i="7"/>
  <c r="E84" i="7"/>
  <c r="G71" i="7"/>
  <c r="G62" i="7"/>
  <c r="G28" i="7"/>
  <c r="C9" i="7"/>
  <c r="F41" i="6"/>
  <c r="C41" i="6"/>
  <c r="C70" i="6" s="1"/>
  <c r="D8" i="3"/>
  <c r="D20" i="3" s="1"/>
  <c r="E79" i="2"/>
  <c r="F79" i="2"/>
  <c r="F47" i="2"/>
  <c r="F59" i="2" s="1"/>
  <c r="E47" i="2"/>
  <c r="E59" i="2" s="1"/>
  <c r="C43" i="9"/>
  <c r="B43" i="9"/>
  <c r="D9" i="9"/>
  <c r="E9" i="9"/>
  <c r="G9" i="9"/>
  <c r="B9" i="9"/>
  <c r="D43" i="9"/>
  <c r="E43" i="9"/>
  <c r="G43" i="9"/>
  <c r="B127" i="8"/>
  <c r="D127" i="8"/>
  <c r="C127" i="8"/>
  <c r="G127" i="8"/>
  <c r="G123" i="7"/>
  <c r="B84" i="7"/>
  <c r="C84" i="7"/>
  <c r="G18" i="7"/>
  <c r="G38" i="7"/>
  <c r="G75" i="7"/>
  <c r="G93" i="7"/>
  <c r="G133" i="7"/>
  <c r="G150" i="7"/>
  <c r="B9" i="7"/>
  <c r="D84" i="7"/>
  <c r="E9" i="7"/>
  <c r="F84" i="7"/>
  <c r="G58" i="7"/>
  <c r="G113" i="7"/>
  <c r="G137" i="7"/>
  <c r="B41" i="6"/>
  <c r="B65" i="6"/>
  <c r="G54" i="6"/>
  <c r="D65" i="6"/>
  <c r="D70" i="6" s="1"/>
  <c r="E41" i="6"/>
  <c r="E70" i="6" s="1"/>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G8" i="3"/>
  <c r="G20" i="3" s="1"/>
  <c r="F43" i="9"/>
  <c r="F9" i="9"/>
  <c r="E8" i="3"/>
  <c r="E20" i="3" s="1"/>
  <c r="B8" i="3"/>
  <c r="B20" i="3" s="1"/>
  <c r="G103" i="7"/>
  <c r="G85" i="7"/>
  <c r="G48" i="7"/>
  <c r="G10" i="7"/>
  <c r="F9" i="7"/>
  <c r="D9" i="7"/>
  <c r="G45" i="6"/>
  <c r="G16" i="6"/>
  <c r="G37" i="6"/>
  <c r="F70" i="6" l="1"/>
  <c r="G41" i="6"/>
  <c r="E77" i="9"/>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<sst xmlns="http://schemas.openxmlformats.org/spreadsheetml/2006/main" count="892" uniqueCount="637">
  <si>
    <t>Formato 1 Estado de Situación Financiera Detallado - LDF</t>
  </si>
  <si>
    <t>Estado de Situación Financiera Detallado - LDF</t>
  </si>
  <si>
    <t>(PESOS)</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</si>
  <si>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</si>
  <si>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</si>
  <si>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</si>
  <si>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</si>
  <si>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</si>
  <si>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</si>
  <si>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</si>
  <si>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</si>
  <si>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</si>
  <si>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</si>
  <si>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</si>
  <si>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</si>
  <si>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</si>
  <si>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</si>
  <si>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</si>
  <si>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</si>
  <si>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</si>
  <si>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</si>
  <si>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</si>
  <si>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</si>
  <si>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</si>
  <si>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</si>
  <si>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</si>
  <si>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</si>
  <si>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</si>
  <si>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</si>
  <si>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</si>
  <si>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</si>
  <si>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</si>
  <si>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</si>
  <si>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</si>
  <si>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</si>
  <si>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</si>
  <si>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</si>
  <si>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</si>
  <si>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</si>
  <si>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</si>
  <si>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</si>
  <si>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</si>
  <si>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</si>
  <si>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</si>
  <si>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</si>
  <si>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</si>
  <si>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</si>
  <si>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</si>
  <si>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</si>
  <si>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</si>
  <si>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</si>
  <si>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</si>
  <si>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</si>
  <si>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</si>
  <si>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</si>
  <si>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</si>
  <si>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</si>
  <si>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</si>
  <si>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</si>
  <si>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</si>
  <si>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</si>
  <si>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</si>
  <si>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</si>
  <si>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</si>
  <si>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</si>
  <si>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</si>
  <si>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</si>
  <si>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</si>
  <si>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</si>
  <si>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</si>
  <si>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</si>
  <si>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</si>
  <si>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</si>
  <si>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</si>
  <si>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</si>
  <si>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</si>
  <si>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</si>
  <si>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</si>
  <si>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</si>
  <si>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</si>
  <si>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</si>
  <si>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</si>
  <si>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</si>
  <si>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</si>
  <si>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</si>
  <si>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</si>
  <si>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</si>
  <si>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</si>
  <si>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</si>
  <si>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</si>
  <si>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</si>
  <si>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</si>
  <si>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</si>
  <si>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</si>
  <si>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</si>
  <si>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</si>
  <si>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</si>
  <si>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</si>
  <si>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</si>
  <si>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</si>
  <si>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</si>
  <si>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</si>
  <si>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</si>
  <si>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</si>
  <si>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</si>
  <si>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</si>
  <si>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</si>
  <si>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</si>
  <si>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</si>
  <si>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</si>
  <si>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</si>
  <si>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</si>
  <si>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</si>
  <si>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</si>
  <si>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</si>
  <si>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</si>
  <si>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</si>
  <si>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</si>
  <si>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</si>
  <si>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</si>
  <si>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</si>
  <si>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</si>
  <si>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</si>
  <si>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</si>
  <si>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</si>
  <si>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</si>
  <si>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</si>
  <si>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</si>
  <si>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</si>
  <si>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</si>
  <si>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</si>
  <si>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</si>
  <si>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</si>
  <si>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</si>
  <si>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</si>
  <si>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</si>
  <si>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</si>
  <si>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</si>
  <si>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</si>
  <si>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</si>
  <si>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</si>
  <si>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</si>
  <si>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</si>
  <si>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A. Asociaciones Público Privadas (APP’s) (A=a+b+c+d)</t>
  </si>
  <si>
    <t>B. Otros Instrumentos (B=a+b+c+d)</t>
  </si>
  <si>
    <t>C. Total de Obligaciones Diferentes de Financiamiento (C=A+B)</t>
  </si>
  <si>
    <t>Formato 4 Balance Presupuestario - LDF</t>
  </si>
  <si>
    <t>Balance Presupuestario - LDF</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</si>
  <si>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</si>
  <si>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</si>
  <si>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</si>
  <si>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</si>
  <si>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</si>
  <si>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</si>
  <si>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</si>
  <si>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</si>
  <si>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</si>
  <si>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</si>
  <si>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</si>
  <si>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</si>
  <si>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</si>
  <si>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</si>
  <si>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</si>
  <si>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</si>
  <si>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</si>
  <si>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</si>
  <si>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</si>
  <si>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</si>
  <si>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</si>
  <si>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</si>
  <si>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</si>
  <si>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</si>
  <si>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</si>
  <si>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</si>
  <si>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</si>
  <si>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</si>
  <si>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</si>
  <si>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</si>
  <si>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</si>
  <si>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</si>
  <si>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</si>
  <si>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</si>
  <si>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</si>
  <si>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</si>
  <si>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</si>
  <si>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</si>
  <si>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Ingreso</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</si>
  <si>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</si>
  <si>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</si>
  <si>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</si>
  <si>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</si>
  <si>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</si>
  <si>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</si>
  <si>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</si>
  <si>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</si>
  <si>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</si>
  <si>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</si>
  <si>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</si>
  <si>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</si>
  <si>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</si>
  <si>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</si>
  <si>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</si>
  <si>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</si>
  <si>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</si>
  <si>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</si>
  <si>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</si>
  <si>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</si>
  <si>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</si>
  <si>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</si>
  <si>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</si>
  <si>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</si>
  <si>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</si>
  <si>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</si>
  <si>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</si>
  <si>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</si>
  <si>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</si>
  <si>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</si>
  <si>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</si>
  <si>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</si>
  <si>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</si>
  <si>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</si>
  <si>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</si>
  <si>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</si>
  <si>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</si>
  <si>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</si>
  <si>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</si>
  <si>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</si>
  <si>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</si>
  <si>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</si>
  <si>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</si>
  <si>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</si>
  <si>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</si>
  <si>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</si>
  <si>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</si>
  <si>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</si>
  <si>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</si>
  <si>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</si>
  <si>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</si>
  <si>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</si>
  <si>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</si>
  <si>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</si>
  <si>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</si>
  <si>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</si>
  <si>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</si>
  <si>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</si>
  <si>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</si>
  <si>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</si>
  <si>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</si>
  <si>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</si>
  <si>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</si>
  <si>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</si>
  <si>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</si>
  <si>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</si>
  <si>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</si>
  <si>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</si>
  <si>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</si>
  <si>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</si>
  <si>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</si>
  <si>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</si>
  <si>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</si>
  <si>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</si>
  <si>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</si>
  <si>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</si>
  <si>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</si>
  <si>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</si>
  <si>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</si>
  <si>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</si>
  <si>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</si>
  <si>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</si>
  <si>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</si>
  <si>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</si>
  <si>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</si>
  <si>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</si>
  <si>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</si>
  <si>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</si>
  <si>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</si>
  <si>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</si>
  <si>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</si>
  <si>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</si>
  <si>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</si>
  <si>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</si>
  <si>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</si>
  <si>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</si>
  <si>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</si>
  <si>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</si>
  <si>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</si>
  <si>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</si>
  <si>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</si>
  <si>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</si>
  <si>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</si>
  <si>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</si>
  <si>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</si>
  <si>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</si>
  <si>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</si>
  <si>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</si>
  <si>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</si>
  <si>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</si>
  <si>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</si>
  <si>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</si>
  <si>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</si>
  <si>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</si>
  <si>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</si>
  <si>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</si>
  <si>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</si>
  <si>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</si>
  <si>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</si>
  <si>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</si>
  <si>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</si>
  <si>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</si>
  <si>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</si>
  <si>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</si>
  <si>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</si>
  <si>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</si>
  <si>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</si>
  <si>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</si>
  <si>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</si>
  <si>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</si>
  <si>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</si>
  <si>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</si>
  <si>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</si>
  <si>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</si>
  <si>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</si>
  <si>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</si>
  <si>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</si>
  <si>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</si>
  <si>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</si>
  <si>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</si>
  <si>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</si>
  <si>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</si>
  <si>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</si>
  <si>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</si>
  <si>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</si>
  <si>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</si>
  <si>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</si>
  <si>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</si>
  <si>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</si>
  <si>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</si>
  <si>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</si>
  <si>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</si>
  <si>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</si>
  <si>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</si>
  <si>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</si>
  <si>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</si>
  <si>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</si>
  <si>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</si>
  <si>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</si>
  <si>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</si>
  <si>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</si>
  <si>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</si>
  <si>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</si>
  <si>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</si>
  <si>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</si>
  <si>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</si>
  <si>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</si>
  <si>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</si>
  <si>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</si>
  <si>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</si>
  <si>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</si>
  <si>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</si>
  <si>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</si>
  <si>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</si>
  <si>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</si>
  <si>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</si>
  <si>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</si>
  <si>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</si>
  <si>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</si>
  <si>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</si>
  <si>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</si>
  <si>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</si>
  <si>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</si>
  <si>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</si>
  <si>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</si>
  <si>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</si>
  <si>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</si>
  <si>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</si>
  <si>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</si>
  <si>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</si>
  <si>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</si>
  <si>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</si>
  <si>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</si>
  <si>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</si>
  <si>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</si>
  <si>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</si>
  <si>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</si>
  <si>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</si>
  <si>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</si>
  <si>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</si>
  <si>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</si>
  <si>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</si>
  <si>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</si>
  <si>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</si>
  <si>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</si>
  <si>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</si>
  <si>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</si>
  <si>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</si>
  <si>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</si>
  <si>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</si>
  <si>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</si>
  <si>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</si>
  <si>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</si>
  <si>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</si>
  <si>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</si>
  <si>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</si>
  <si>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</si>
  <si>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</si>
  <si>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</si>
  <si>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</si>
  <si>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</si>
  <si>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</si>
  <si>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</si>
  <si>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</si>
  <si>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</si>
  <si>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</si>
  <si>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</si>
  <si>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</si>
  <si>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</si>
  <si>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</si>
  <si>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</si>
  <si>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</si>
  <si>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</si>
  <si>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</si>
  <si>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</si>
  <si>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</si>
  <si>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</si>
  <si>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</si>
  <si>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</si>
  <si>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</si>
  <si>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</si>
  <si>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</si>
  <si>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</si>
  <si>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</si>
  <si>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</si>
  <si>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</si>
  <si>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</si>
  <si>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</si>
  <si>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</si>
  <si>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</si>
  <si>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</si>
  <si>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</si>
  <si>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</si>
  <si>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</si>
  <si>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</si>
  <si>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</si>
  <si>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</si>
  <si>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</si>
  <si>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</si>
  <si>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</si>
  <si>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</si>
  <si>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</si>
  <si>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</si>
  <si>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</si>
  <si>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</si>
  <si>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</si>
  <si>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</si>
  <si>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</si>
  <si>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</si>
  <si>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</si>
  <si>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</si>
  <si>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</si>
  <si>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</si>
  <si>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</si>
  <si>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</si>
  <si>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</si>
  <si>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</si>
  <si>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</si>
  <si>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</si>
  <si>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</si>
  <si>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</si>
  <si>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</si>
  <si>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</si>
  <si>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</si>
  <si>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</si>
  <si>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</si>
  <si>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</si>
  <si>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</si>
  <si>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</si>
  <si>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</si>
  <si>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</si>
  <si>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</si>
  <si>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</si>
  <si>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</si>
  <si>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</si>
  <si>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</si>
  <si>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</si>
  <si>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</si>
  <si>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</si>
  <si>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</si>
  <si>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</si>
  <si>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</si>
  <si>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</si>
  <si>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</si>
  <si>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</si>
  <si>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</si>
  <si>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</si>
  <si>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</si>
  <si>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</si>
  <si>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</si>
  <si>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</si>
  <si>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</si>
  <si>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</si>
  <si>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</si>
  <si>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</si>
  <si>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a. Resultado del Ejercicio (Ahorro/Desahorro)</t>
  </si>
  <si>
    <t xml:space="preserve">   Concepto</t>
  </si>
  <si>
    <t>31 de diciembre de 2025</t>
  </si>
  <si>
    <t>Denominación de la Deuda Pública y Otros Pasivos</t>
  </si>
  <si>
    <t>Disposiciones del Periodo</t>
  </si>
  <si>
    <t>Amortizaciones del Periodo</t>
  </si>
  <si>
    <t>Revaluaciones, Reclasificaciones y Otros Ajustes</t>
  </si>
  <si>
    <t>Saldo Final del Periodo</t>
  </si>
  <si>
    <t>Pago de Intereses del Periodo</t>
  </si>
  <si>
    <t>Pago de Comisiones y demás costos asociados durante el Periodo</t>
  </si>
  <si>
    <t>Fecha del Contrato</t>
  </si>
  <si>
    <t>Fecha de inicio de operación del proyecto</t>
  </si>
  <si>
    <t>Fecha de vencimiento</t>
  </si>
  <si>
    <t>Monto de la inversión pactado</t>
  </si>
  <si>
    <t>Monto promedio mensual del pago de la contraprestación</t>
  </si>
  <si>
    <t>Monto promedio mensual del pago de la contraprestación correspondiente al pago de inversión</t>
  </si>
  <si>
    <t>Monto pagado de la inversión al 31 de Marzo de 2026</t>
  </si>
  <si>
    <t>Monto pagado de la inversión actualizado al 31 de Marzo de 2026</t>
  </si>
  <si>
    <t>Saldo pendiente por pagar de la inversión al 31 de Marzo de 2026</t>
  </si>
  <si>
    <t>Estimado</t>
  </si>
  <si>
    <t>Diferencia</t>
  </si>
  <si>
    <t>Subejercicio</t>
  </si>
  <si>
    <t>Denominación de las Obligaciones Diferentes de Financiamiento</t>
  </si>
  <si>
    <t>Plazo pactado</t>
  </si>
  <si>
    <t>MUNICIPIO DOCTOR MORA, GTO.</t>
  </si>
  <si>
    <t>AL 31 DE DICIEMBRE DE 2025  Y AL 31 DE MARZO DEL 2026</t>
  </si>
  <si>
    <t>DEL 1 DE ENERO DEL 2026 AL 31 DE MARZO DEL 2026</t>
  </si>
  <si>
    <t>00428 DIRECCION GENERAL DE SEGURIDAD PUBLICA Y</t>
  </si>
  <si>
    <t>00532 DIRECCION DE PROCURADURIA AUXILIAR</t>
  </si>
  <si>
    <t>01016 DIRECCION DE DESARROLLO SOCIAL</t>
  </si>
  <si>
    <t>01019 DIRECCION DE DESARROLLO RURAL</t>
  </si>
  <si>
    <t>01020 DIRECCION DE OBRAS PUBLICAS</t>
  </si>
  <si>
    <t>01101 AYUNTAMIENTO</t>
  </si>
  <si>
    <t>01105 SECRETARIA DEL AYUNTAMIENTO</t>
  </si>
  <si>
    <t>01106 ARCHIVO MUNICIPAL</t>
  </si>
  <si>
    <t>01107 TESORERIA MUNICIPAL</t>
  </si>
  <si>
    <t>01108 DIRECCION DE CATASTRO EH IMPUESTOS INMOB</t>
  </si>
  <si>
    <t>01109 DIRECCION DE FISCALIZACION Y CONTROL</t>
  </si>
  <si>
    <t>01110 DIRECCION DE COMPRAS Y ADQUISICIONES</t>
  </si>
  <si>
    <t>01111 DIRECCIOND DE PLANEACION EVALUCION Y SEG</t>
  </si>
  <si>
    <t>01112 CONTRALORIA MUNICIPAL</t>
  </si>
  <si>
    <t>01113 DIRECCION JURIDICA</t>
  </si>
  <si>
    <t>01114 OFICIALIA MAYOR</t>
  </si>
  <si>
    <t>01115 DIRECCION DE DESARROLO URBANO</t>
  </si>
  <si>
    <t>01116 DIRECCION DE DESARROLLO SOCIAL</t>
  </si>
  <si>
    <t>01117 DIRECCION DE ATENCION AL MIGRANTE</t>
  </si>
  <si>
    <t>01118 DIRECCION DE DESARROLO ECONOMICO Y TURIS</t>
  </si>
  <si>
    <t>01120 DIRECCION DE OBRAS PUBLICAS</t>
  </si>
  <si>
    <t>01121 DIRECCION DE ECOLOGIA Y MEDIO AMBIENTE</t>
  </si>
  <si>
    <t>01124 UNIDAD DE TRANSPARENCIA Y ACCESO A LA IN</t>
  </si>
  <si>
    <t>01126 DIRECCION DE ASUNTOS INTERNOS</t>
  </si>
  <si>
    <t>01127 CRONISTA MUNICIPAL</t>
  </si>
  <si>
    <t>01129 INSTITUTO MUNICIPAL DE LAS MUJERES DOCTO</t>
  </si>
  <si>
    <t>01130 INSTITUTO DE LA JUVENTUD DOCTORMORENSE</t>
  </si>
  <si>
    <t>01131 DIRECCION DE INFORMATICA</t>
  </si>
  <si>
    <t>01132 DIRECCION DE PROCURADURIA AUXILIAR</t>
  </si>
  <si>
    <t>01133 SIPINNA</t>
  </si>
  <si>
    <t>01134 DIRECCION DE MEJORA REGULATORIA</t>
  </si>
  <si>
    <t>01135 DIRECCION DE VINCULACION Y PROCESOS EDUC</t>
  </si>
  <si>
    <t>01136 MUSEO MUNICIPAL</t>
  </si>
  <si>
    <t>01137 DIRECCION DE RECURSOS HUMANOS</t>
  </si>
  <si>
    <t>01138 SERVICIOS MUNICIPALES</t>
  </si>
  <si>
    <t>01216 DIRECCION DE DESARROLLO SOCIAL</t>
  </si>
  <si>
    <t>01219 DIRECCION DE DESARROLLO RURAL</t>
  </si>
  <si>
    <t>01220 DIRECCION DE OBRAS PUBLICAS</t>
  </si>
  <si>
    <t>01320 DIRECCION DE OBRAS PUBLICAS</t>
  </si>
  <si>
    <t>00102 PRESIDENCIA/SECRETARIA PARTICULAR</t>
  </si>
  <si>
    <t>00107 TESORERIA MUNICIPAL</t>
  </si>
  <si>
    <t>00111 DIRECCION DE PLANEACION, EVALUACION, Y S</t>
  </si>
  <si>
    <t>00114 OFICIALIA MAYOR</t>
  </si>
  <si>
    <t>00118 DIRECCION DE DESARROLLO ECONOMICO Y TURI</t>
  </si>
  <si>
    <t>00119 DIRECCION DE DESARROLLO RURAL</t>
  </si>
  <si>
    <t>00120 DIRECCION DE OBRAS PUBLICAS</t>
  </si>
  <si>
    <t>00128 DIRECCION GENERAL DE SEGURIDAD PUBLICA Y</t>
  </si>
  <si>
    <t>00201 H. AYUNTAMIENTO</t>
  </si>
  <si>
    <t>00202 PRESIDENCIA/SECRETARIA PARTICULAR</t>
  </si>
  <si>
    <t>00203 DIRECCION DECOMUNICACION SOCIAL</t>
  </si>
  <si>
    <t>00204 COORDINACION DE ASISTENCIA SOCIAL</t>
  </si>
  <si>
    <t>00205 SECRETARIA DEL AYUNTAMIENTO</t>
  </si>
  <si>
    <t>00206 ARCHIVO MUNICIPAL</t>
  </si>
  <si>
    <t>00207 TESORERIA MUNICIPAL</t>
  </si>
  <si>
    <t>00208 DIRECCION DE CATASTRO E IMPUESTOS INMOBI</t>
  </si>
  <si>
    <t>00209 DIRECCION DE FISCALIZACION MUNICIPAL</t>
  </si>
  <si>
    <t>00210 DIRECCION DE COMPRAS Y ADQUISICIONES.</t>
  </si>
  <si>
    <t>00211 DIRECCION DE PLANEACION, EVALUACION Y SE</t>
  </si>
  <si>
    <t>00212 CONTRALORIA MUNICIPAL</t>
  </si>
  <si>
    <t>00213 DIRECCION JURIDICA</t>
  </si>
  <si>
    <t>00214 OFICIALIA MAYOR</t>
  </si>
  <si>
    <t>00215 DIRECCION DE DESARROLLO URBANO</t>
  </si>
  <si>
    <t>00216 DIRECCION DESARROLLO SOCIAL</t>
  </si>
  <si>
    <t>00217 DIRECCION DE ATENCION AL MIGRANTE</t>
  </si>
  <si>
    <t>00218 DIRECCION DE DESARROLLO ECONOMICO Y TURI</t>
  </si>
  <si>
    <t>00219 DIRECCION DE DESARROLLO RURAL</t>
  </si>
  <si>
    <t>00220 DIRECCION DE OBRAS PUBLICAS</t>
  </si>
  <si>
    <t>00221 DIRECCION DE ECOLOGIA Y MEDIO AMBIENTE</t>
  </si>
  <si>
    <t>00224 UNIDAD DE TRANSPARENCIA Y ACCESO  A LA I</t>
  </si>
  <si>
    <t>00225 DIRECCION DE PROTECCION CIVIL</t>
  </si>
  <si>
    <t>00226 DIRECCION DE ASUNTOS INTERNOS</t>
  </si>
  <si>
    <t>00227 CRONISTA MUNICIPAL</t>
  </si>
  <si>
    <t>00228 DIRECCION GENERAL DE SEGURIDAD PUBLICA Y</t>
  </si>
  <si>
    <t>00229 INSTITUTO MUNICIPAL DE LAS MUJERES DOCTO</t>
  </si>
  <si>
    <t>00230 INSITUTO DE LA JUVENTUD DOCTORMORENSE</t>
  </si>
  <si>
    <t>00231 DIRECCION DE INFORMATICA</t>
  </si>
  <si>
    <t>00232 DIRECCION DE PROCURADURIA AUXILIAR</t>
  </si>
  <si>
    <t>00233 SIPINNA</t>
  </si>
  <si>
    <t>00234 DIRECCIÓN DE MEJORA REGULATORIA</t>
  </si>
  <si>
    <t>00235 DIRECCION DE VINCULACION Y PROCESOS EDUC</t>
  </si>
  <si>
    <t>00236 MUSEO MUNICIPAL</t>
  </si>
  <si>
    <t>00237 DIRECCION DE RECURSOS HUMANOS</t>
  </si>
  <si>
    <t>00238 SERVICIOS MUNICIPALES</t>
  </si>
  <si>
    <t>00316 DIRECCION DESARROLLO SOCIAL</t>
  </si>
  <si>
    <t>00319 DIRECCION DE DESARROLLO RURAL</t>
  </si>
  <si>
    <t>00320 DIRECCION DE OBRAS PUBLICAS</t>
  </si>
  <si>
    <t>00407 TESORERIA MUNICIPAL</t>
  </si>
  <si>
    <t>00414 OFICIALIA MAYOR</t>
  </si>
  <si>
    <t>00425 DIRECCION DE PROTECCION CIVIL</t>
  </si>
  <si>
    <t>00507 TESORERIA MUNICIPAL</t>
  </si>
  <si>
    <t>00516 DIRECCION DE DESARROLLO SOCIAL</t>
  </si>
  <si>
    <t>00518 DIRECCION DE DESARROLLO ECONOMICO</t>
  </si>
  <si>
    <t>00519 DIRECCION DE DESARROLLO RURAL</t>
  </si>
  <si>
    <t>00520 DIRECCION DE OBRAS PUBLICAS</t>
  </si>
  <si>
    <t>00530 INSTITUTO DE LA JUVENTUD DOCTORMORENSE</t>
  </si>
  <si>
    <t>00620 OBRAS PUBLICAS</t>
  </si>
  <si>
    <t>00629 INSTITUTO MUNICIPAL DE LAS MUJERES DOCTO</t>
  </si>
  <si>
    <t>00720 DIRECCION DE OBRAS PUBLICAS</t>
  </si>
  <si>
    <t>00803 DIRECCION DE COMUNICACION SOCIAL</t>
  </si>
  <si>
    <t>00814 OFICIALIA MAYOR</t>
  </si>
  <si>
    <t>00816 DIRECCION DE DESARROLLO SOCIAL</t>
  </si>
  <si>
    <t>00820 DIRECCION DE OBRAS PUBLICAS</t>
  </si>
  <si>
    <t>00821 DIRECCION DE ECOLOGIA Y MEDIO AMBIENTE</t>
  </si>
  <si>
    <t>00920 DIRECCION DE OBRAS PUBLICAS</t>
  </si>
  <si>
    <t>01102 PRESIDENCIA MUNICIPAL/SECRETARIA PARTICU</t>
  </si>
  <si>
    <t>01103 DIRECCION DE COMUNICACION SOCIAL</t>
  </si>
  <si>
    <t>01104 COORDINACION DE ASISTENCIA SOCIAL</t>
  </si>
  <si>
    <t>01119 DIRECCION DE 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</si>
</sst>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5"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2"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3"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9"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9"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Delphi\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Normal="100" workbookViewId="0">
      <selection sqref="A1:F1"/>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526</v>
      </c>
      <c r="B2" s="111"/>
      <c r="C2" s="111"/>
      <c r="D2" s="111"/>
      <c r="E2" s="111"/>
      <c r="F2" s="112"/>
    </row>
    <row r="3" spans="1:6" ht="15" customHeight="1" x14ac:dyDescent="0.25">
      <c r="A3" s="113" t="s">
        <v>1</v>
      </c>
      <c r="B3" s="114"/>
      <c r="C3" s="114"/>
      <c r="D3" s="114"/>
      <c r="E3" s="114"/>
      <c r="F3" s="115"/>
    </row>
    <row r="4" spans="1:6" ht="12.95" customHeight="1" x14ac:dyDescent="0.25">
      <c r="A4" s="113" t="s">
        <v>527</v>
      </c>
      <c r="B4" s="114"/>
      <c r="C4" s="114"/>
      <c r="D4" s="114"/>
      <c r="E4" s="114"/>
      <c r="F4" s="115"/>
    </row>
    <row r="5" spans="1:6" ht="12.95" customHeight="1" x14ac:dyDescent="0.25">
      <c r="A5" s="116" t="s">
        <v>2</v>
      </c>
      <c r="B5" s="117"/>
      <c r="C5" s="117"/>
      <c r="D5" s="117"/>
      <c r="E5" s="117"/>
      <c r="F5" s="118"/>
    </row>
    <row r="6" spans="1:6" ht="48.75" customHeight="1" x14ac:dyDescent="0.25">
      <c r="A6" s="155" t="s">
        <v>503</v>
      </c>
      <c r="B6" s="41">
        <v>2026</v>
      </c>
      <c r="C6" s="1" t="s">
        <v>504</v>
      </c>
      <c r="D6" s="156" t="s">
        <v>163</v>
      </c>
      <c r="E6" s="41">
        <v>2026</v>
      </c>
      <c r="F6" s="1" t="s">
        <v>504</v>
      </c>
    </row>
    <row r="7" spans="1:6" ht="12.95" customHeight="1" x14ac:dyDescent="0.25">
      <c r="A7" s="42" t="s">
        <v>3</v>
      </c>
      <c r="B7" s="43"/>
      <c r="C7" s="43"/>
      <c r="D7" s="42" t="s">
        <v>4</v>
      </c>
      <c r="E7" s="43"/>
      <c r="F7" s="43"/>
    </row>
    <row r="8" spans="1:6" x14ac:dyDescent="0.25">
      <c r="A8" s="2" t="s">
        <v>5</v>
      </c>
      <c r="B8" s="44"/>
      <c r="C8" s="44"/>
      <c r="D8" s="2" t="s">
        <v>6</v>
      </c>
      <c r="E8" s="44"/>
      <c r="F8" s="44"/>
    </row>
    <row r="9" spans="1:6" x14ac:dyDescent="0.25">
      <c r="A9" s="45" t="s">
        <v>7</v>
      </c>
      <c r="B9" s="59">
        <f>SUM(B10:B16)</f>
        <v>48065081.93</v>
      </c>
      <c r="C9" s="59">
        <f>SUM(C10:C16)</f>
        <v>36745574.100000001</v>
      </c>
      <c r="D9" s="45" t="s">
        <v>8</v>
      </c>
      <c r="E9" s="46">
        <f>SUM(E10:E18)</f>
        <v>8773741.3900000006</v>
      </c>
      <c r="F9" s="46">
        <f>SUM(F10:F18)</f>
        <v>10315430.940000001</v>
      </c>
    </row>
    <row r="10" spans="1:6" x14ac:dyDescent="0.25">
      <c r="A10" s="47" t="s">
        <v>9</v>
      </c>
      <c r="B10" s="59">
        <v>0</v>
      </c>
      <c r="C10" s="59">
        <v>0</v>
      </c>
      <c r="D10" s="47" t="s">
        <v>10</v>
      </c>
      <c r="E10" s="59">
        <v>2932.41</v>
      </c>
      <c r="F10" s="46">
        <v>0.01</v>
      </c>
    </row>
    <row r="11" spans="1:6" x14ac:dyDescent="0.25">
      <c r="A11" s="47" t="s">
        <v>11</v>
      </c>
      <c r="B11" s="59">
        <v>48065081.93</v>
      </c>
      <c r="C11" s="59">
        <v>36745574.100000001</v>
      </c>
      <c r="D11" s="47" t="s">
        <v>12</v>
      </c>
      <c r="E11" s="59">
        <v>2808272.65</v>
      </c>
      <c r="F11" s="46">
        <v>3890534.95</v>
      </c>
    </row>
    <row r="12" spans="1:6" x14ac:dyDescent="0.25">
      <c r="A12" s="47" t="s">
        <v>13</v>
      </c>
      <c r="B12" s="59">
        <v>0</v>
      </c>
      <c r="C12" s="59">
        <v>0</v>
      </c>
      <c r="D12" s="47" t="s">
        <v>14</v>
      </c>
      <c r="E12" s="59">
        <v>929864.59</v>
      </c>
      <c r="F12" s="46">
        <v>437975.94</v>
      </c>
    </row>
    <row r="13" spans="1:6" x14ac:dyDescent="0.25">
      <c r="A13" s="47" t="s">
        <v>15</v>
      </c>
      <c r="B13" s="59">
        <v>0</v>
      </c>
      <c r="C13" s="59">
        <v>0</v>
      </c>
      <c r="D13" s="47" t="s">
        <v>16</v>
      </c>
      <c r="E13" s="59">
        <v>671522.53</v>
      </c>
      <c r="F13" s="46">
        <v>671522.53</v>
      </c>
    </row>
    <row r="14" spans="1:6" x14ac:dyDescent="0.25">
      <c r="A14" s="47" t="s">
        <v>17</v>
      </c>
      <c r="B14" s="59">
        <v>0</v>
      </c>
      <c r="C14" s="59">
        <v>0</v>
      </c>
      <c r="D14" s="47" t="s">
        <v>18</v>
      </c>
      <c r="E14" s="59">
        <v>0</v>
      </c>
      <c r="F14" s="46">
        <v>0</v>
      </c>
    </row>
    <row r="15" spans="1:6" x14ac:dyDescent="0.25">
      <c r="A15" s="47" t="s">
        <v>19</v>
      </c>
      <c r="B15" s="59">
        <v>0</v>
      </c>
      <c r="C15" s="59">
        <v>0</v>
      </c>
      <c r="D15" s="47" t="s">
        <v>20</v>
      </c>
      <c r="E15" s="59">
        <v>0</v>
      </c>
      <c r="F15" s="46">
        <v>0</v>
      </c>
    </row>
    <row r="16" spans="1:6" x14ac:dyDescent="0.25">
      <c r="A16" s="47" t="s">
        <v>21</v>
      </c>
      <c r="B16" s="59">
        <v>0</v>
      </c>
      <c r="C16" s="59">
        <v>0</v>
      </c>
      <c r="D16" s="47" t="s">
        <v>22</v>
      </c>
      <c r="E16" s="59">
        <v>2251503.23</v>
      </c>
      <c r="F16" s="46">
        <v>3193611.49</v>
      </c>
    </row>
    <row r="17" spans="1:6" x14ac:dyDescent="0.25">
      <c r="A17" s="45" t="s">
        <v>23</v>
      </c>
      <c r="B17" s="59">
        <f>SUM(B18:B24)</f>
        <v>3082211.85</v>
      </c>
      <c r="C17" s="59">
        <f>SUM(C18:C24)</f>
        <v>2699729.84</v>
      </c>
      <c r="D17" s="47" t="s">
        <v>24</v>
      </c>
      <c r="E17" s="59">
        <v>0</v>
      </c>
      <c r="F17" s="46">
        <v>0</v>
      </c>
    </row>
    <row r="18" spans="1:6" x14ac:dyDescent="0.25">
      <c r="A18" s="47" t="s">
        <v>25</v>
      </c>
      <c r="B18" s="59">
        <v>0</v>
      </c>
      <c r="C18" s="59">
        <v>0</v>
      </c>
      <c r="D18" s="47" t="s">
        <v>26</v>
      </c>
      <c r="E18" s="59">
        <v>2109645.98</v>
      </c>
      <c r="F18" s="46">
        <v>2121786.02</v>
      </c>
    </row>
    <row r="19" spans="1:6" x14ac:dyDescent="0.25">
      <c r="A19" s="47" t="s">
        <v>27</v>
      </c>
      <c r="B19" s="59">
        <v>2906711.14</v>
      </c>
      <c r="C19" s="59">
        <v>2562872.2999999998</v>
      </c>
      <c r="D19" s="45" t="s">
        <v>28</v>
      </c>
      <c r="E19" s="46">
        <f>SUM(E20:E22)</f>
        <v>1700</v>
      </c>
      <c r="F19" s="46">
        <f>SUM(F20:F22)</f>
        <v>1700</v>
      </c>
    </row>
    <row r="20" spans="1:6" x14ac:dyDescent="0.25">
      <c r="A20" s="47" t="s">
        <v>29</v>
      </c>
      <c r="B20" s="59">
        <v>0</v>
      </c>
      <c r="C20" s="59">
        <v>0</v>
      </c>
      <c r="D20" s="47" t="s">
        <v>30</v>
      </c>
      <c r="E20" s="59">
        <v>1700</v>
      </c>
      <c r="F20" s="46">
        <v>1700</v>
      </c>
    </row>
    <row r="21" spans="1:6" x14ac:dyDescent="0.25">
      <c r="A21" s="47" t="s">
        <v>31</v>
      </c>
      <c r="B21" s="59">
        <v>0</v>
      </c>
      <c r="C21" s="59">
        <v>0</v>
      </c>
      <c r="D21" s="47" t="s">
        <v>32</v>
      </c>
      <c r="E21" s="59">
        <v>0</v>
      </c>
      <c r="F21" s="46">
        <v>0</v>
      </c>
    </row>
    <row r="22" spans="1:6" x14ac:dyDescent="0.25">
      <c r="A22" s="47" t="s">
        <v>33</v>
      </c>
      <c r="B22" s="59">
        <v>175500.71</v>
      </c>
      <c r="C22" s="59">
        <v>136857.54</v>
      </c>
      <c r="D22" s="47" t="s">
        <v>34</v>
      </c>
      <c r="E22" s="59">
        <v>0</v>
      </c>
      <c r="F22" s="46">
        <v>0</v>
      </c>
    </row>
    <row r="23" spans="1:6" x14ac:dyDescent="0.25">
      <c r="A23" s="47" t="s">
        <v>35</v>
      </c>
      <c r="B23" s="59">
        <v>0</v>
      </c>
      <c r="C23" s="59">
        <v>0</v>
      </c>
      <c r="D23" s="45" t="s">
        <v>36</v>
      </c>
      <c r="E23" s="46">
        <f>E24+E25</f>
        <v>0</v>
      </c>
      <c r="F23" s="46">
        <f>F24+F25</f>
        <v>0</v>
      </c>
    </row>
    <row r="24" spans="1:6" x14ac:dyDescent="0.25">
      <c r="A24" s="47" t="s">
        <v>37</v>
      </c>
      <c r="B24" s="59">
        <v>0</v>
      </c>
      <c r="C24" s="59">
        <v>0</v>
      </c>
      <c r="D24" s="47" t="s">
        <v>38</v>
      </c>
      <c r="E24" s="59">
        <v>0</v>
      </c>
      <c r="F24" s="46">
        <v>0</v>
      </c>
    </row>
    <row r="25" spans="1:6" x14ac:dyDescent="0.25">
      <c r="A25" s="45" t="s">
        <v>39</v>
      </c>
      <c r="B25" s="59">
        <f>SUM(B26:B30)</f>
        <v>3007468.38</v>
      </c>
      <c r="C25" s="59">
        <f>SUM(C26:C30)</f>
        <v>4323762.4000000004</v>
      </c>
      <c r="D25" s="47" t="s">
        <v>40</v>
      </c>
      <c r="E25" s="59">
        <v>0</v>
      </c>
      <c r="F25" s="46">
        <v>0</v>
      </c>
    </row>
    <row r="26" spans="1:6" x14ac:dyDescent="0.25">
      <c r="A26" s="47" t="s">
        <v>41</v>
      </c>
      <c r="B26" s="59">
        <v>0</v>
      </c>
      <c r="C26" s="59">
        <v>0</v>
      </c>
      <c r="D26" s="45" t="s">
        <v>42</v>
      </c>
      <c r="E26" s="59">
        <v>0</v>
      </c>
      <c r="F26" s="46">
        <v>0</v>
      </c>
    </row>
    <row r="27" spans="1:6" x14ac:dyDescent="0.25">
      <c r="A27" s="47" t="s">
        <v>43</v>
      </c>
      <c r="B27" s="59">
        <v>0</v>
      </c>
      <c r="C27" s="59">
        <v>0</v>
      </c>
      <c r="D27" s="45" t="s">
        <v>44</v>
      </c>
      <c r="E27" s="46">
        <f>SUM(E28:E30)</f>
        <v>0</v>
      </c>
      <c r="F27" s="46">
        <f>SUM(F28:F30)</f>
        <v>0</v>
      </c>
    </row>
    <row r="28" spans="1:6" x14ac:dyDescent="0.25">
      <c r="A28" s="47" t="s">
        <v>45</v>
      </c>
      <c r="B28" s="59">
        <v>0</v>
      </c>
      <c r="C28" s="59">
        <v>0</v>
      </c>
      <c r="D28" s="47" t="s">
        <v>46</v>
      </c>
      <c r="E28" s="59">
        <v>0</v>
      </c>
      <c r="F28" s="46">
        <v>0</v>
      </c>
    </row>
    <row r="29" spans="1:6" x14ac:dyDescent="0.25">
      <c r="A29" s="47" t="s">
        <v>47</v>
      </c>
      <c r="B29" s="59">
        <v>3007468.38</v>
      </c>
      <c r="C29" s="59">
        <v>4323762.4000000004</v>
      </c>
      <c r="D29" s="47" t="s">
        <v>48</v>
      </c>
      <c r="E29" s="59">
        <v>0</v>
      </c>
      <c r="F29" s="46">
        <v>0</v>
      </c>
    </row>
    <row r="30" spans="1:6" x14ac:dyDescent="0.25">
      <c r="A30" s="47" t="s">
        <v>49</v>
      </c>
      <c r="B30" s="59">
        <v>0</v>
      </c>
      <c r="C30" s="59">
        <v>0</v>
      </c>
      <c r="D30" s="47" t="s">
        <v>50</v>
      </c>
      <c r="E30" s="59">
        <v>0</v>
      </c>
      <c r="F30" s="46">
        <v>0</v>
      </c>
    </row>
    <row r="31" spans="1:6" x14ac:dyDescent="0.25">
      <c r="A31" s="45" t="s">
        <v>51</v>
      </c>
      <c r="B31" s="59">
        <f>SUM(B32:B36)</f>
        <v>0</v>
      </c>
      <c r="C31" s="59">
        <f>SUM(C32:C36)</f>
        <v>0</v>
      </c>
      <c r="D31" s="45" t="s">
        <v>52</v>
      </c>
      <c r="E31" s="46">
        <f>SUM(E32:E37)</f>
        <v>0</v>
      </c>
      <c r="F31" s="46">
        <f>SUM(F32:F37)</f>
        <v>0</v>
      </c>
    </row>
    <row r="32" spans="1:6" x14ac:dyDescent="0.25">
      <c r="A32" s="47" t="s">
        <v>53</v>
      </c>
      <c r="B32" s="59">
        <v>0</v>
      </c>
      <c r="C32" s="59">
        <v>0</v>
      </c>
      <c r="D32" s="47" t="s">
        <v>54</v>
      </c>
      <c r="E32" s="59">
        <v>0</v>
      </c>
      <c r="F32" s="46">
        <v>0</v>
      </c>
    </row>
    <row r="33" spans="1:6" ht="14.45" customHeight="1" x14ac:dyDescent="0.25">
      <c r="A33" s="47" t="s">
        <v>55</v>
      </c>
      <c r="B33" s="59">
        <v>0</v>
      </c>
      <c r="C33" s="59">
        <v>0</v>
      </c>
      <c r="D33" s="47" t="s">
        <v>56</v>
      </c>
      <c r="E33" s="59">
        <v>0</v>
      </c>
      <c r="F33" s="46">
        <v>0</v>
      </c>
    </row>
    <row r="34" spans="1:6" ht="14.45" customHeight="1" x14ac:dyDescent="0.25">
      <c r="A34" s="47" t="s">
        <v>57</v>
      </c>
      <c r="B34" s="59">
        <v>0</v>
      </c>
      <c r="C34" s="59">
        <v>0</v>
      </c>
      <c r="D34" s="47" t="s">
        <v>58</v>
      </c>
      <c r="E34" s="59">
        <v>0</v>
      </c>
      <c r="F34" s="46">
        <v>0</v>
      </c>
    </row>
    <row r="35" spans="1:6" ht="14.45" customHeight="1" x14ac:dyDescent="0.25">
      <c r="A35" s="47" t="s">
        <v>59</v>
      </c>
      <c r="B35" s="59">
        <v>0</v>
      </c>
      <c r="C35" s="59">
        <v>0</v>
      </c>
      <c r="D35" s="47" t="s">
        <v>60</v>
      </c>
      <c r="E35" s="59">
        <v>0</v>
      </c>
      <c r="F35" s="46">
        <v>0</v>
      </c>
    </row>
    <row r="36" spans="1:6" ht="14.45" customHeight="1" x14ac:dyDescent="0.25">
      <c r="A36" s="47" t="s">
        <v>61</v>
      </c>
      <c r="B36" s="59">
        <v>0</v>
      </c>
      <c r="C36" s="59">
        <v>0</v>
      </c>
      <c r="D36" s="47" t="s">
        <v>62</v>
      </c>
      <c r="E36" s="59">
        <v>0</v>
      </c>
      <c r="F36" s="46">
        <v>0</v>
      </c>
    </row>
    <row r="37" spans="1:6" ht="14.45" customHeight="1" x14ac:dyDescent="0.25">
      <c r="A37" s="45" t="s">
        <v>63</v>
      </c>
      <c r="B37" s="59">
        <v>0</v>
      </c>
      <c r="C37" s="59">
        <v>0</v>
      </c>
      <c r="D37" s="47" t="s">
        <v>64</v>
      </c>
      <c r="E37" s="59">
        <v>0</v>
      </c>
      <c r="F37" s="46">
        <v>0</v>
      </c>
    </row>
    <row r="38" spans="1:6" x14ac:dyDescent="0.25">
      <c r="A38" s="45" t="s">
        <v>461</v>
      </c>
      <c r="B38" s="59">
        <f>SUM(B39:B40)</f>
        <v>0</v>
      </c>
      <c r="C38" s="59">
        <f>SUM(C39:C40)</f>
        <v>0</v>
      </c>
      <c r="D38" s="45" t="s">
        <v>65</v>
      </c>
      <c r="E38" s="46">
        <f>SUM(E39:E41)</f>
        <v>0</v>
      </c>
      <c r="F38" s="46">
        <f>SUM(F39:F41)</f>
        <v>0</v>
      </c>
    </row>
    <row r="39" spans="1:6" x14ac:dyDescent="0.25">
      <c r="A39" s="47" t="s">
        <v>66</v>
      </c>
      <c r="B39" s="59">
        <v>0</v>
      </c>
      <c r="C39" s="59">
        <v>0</v>
      </c>
      <c r="D39" s="47" t="s">
        <v>67</v>
      </c>
      <c r="E39" s="59">
        <v>0</v>
      </c>
      <c r="F39" s="46">
        <v>0</v>
      </c>
    </row>
    <row r="40" spans="1:6" x14ac:dyDescent="0.25">
      <c r="A40" s="47" t="s">
        <v>68</v>
      </c>
      <c r="B40" s="59">
        <v>0</v>
      </c>
      <c r="C40" s="59">
        <v>0</v>
      </c>
      <c r="D40" s="47" t="s">
        <v>69</v>
      </c>
      <c r="E40" s="59">
        <v>0</v>
      </c>
      <c r="F40" s="46">
        <v>0</v>
      </c>
    </row>
    <row r="41" spans="1:6" x14ac:dyDescent="0.25">
      <c r="A41" s="45" t="s">
        <v>70</v>
      </c>
      <c r="B41" s="59">
        <f>SUM(B42:B45)</f>
        <v>0</v>
      </c>
      <c r="C41" s="59">
        <f>SUM(C42:C45)</f>
        <v>0</v>
      </c>
      <c r="D41" s="47" t="s">
        <v>71</v>
      </c>
      <c r="E41" s="59">
        <v>0</v>
      </c>
      <c r="F41" s="46">
        <v>0</v>
      </c>
    </row>
    <row r="42" spans="1:6" x14ac:dyDescent="0.25">
      <c r="A42" s="47" t="s">
        <v>72</v>
      </c>
      <c r="B42" s="59">
        <v>0</v>
      </c>
      <c r="C42" s="59">
        <v>0</v>
      </c>
      <c r="D42" s="45" t="s">
        <v>73</v>
      </c>
      <c r="E42" s="46">
        <f>SUM(E43:E45)</f>
        <v>7043857.4000000004</v>
      </c>
      <c r="F42" s="46">
        <f>SUM(F43:F45)</f>
        <v>7043857.4000000004</v>
      </c>
    </row>
    <row r="43" spans="1:6" x14ac:dyDescent="0.25">
      <c r="A43" s="47" t="s">
        <v>74</v>
      </c>
      <c r="B43" s="59">
        <v>0</v>
      </c>
      <c r="C43" s="59">
        <v>0</v>
      </c>
      <c r="D43" s="47" t="s">
        <v>75</v>
      </c>
      <c r="E43" s="59">
        <v>0</v>
      </c>
      <c r="F43" s="46">
        <v>0</v>
      </c>
    </row>
    <row r="44" spans="1:6" x14ac:dyDescent="0.25">
      <c r="A44" s="47" t="s">
        <v>76</v>
      </c>
      <c r="B44" s="59">
        <v>0</v>
      </c>
      <c r="C44" s="59">
        <v>0</v>
      </c>
      <c r="D44" s="47" t="s">
        <v>77</v>
      </c>
      <c r="E44" s="59">
        <v>7043857.4000000004</v>
      </c>
      <c r="F44" s="46">
        <v>7043857.4000000004</v>
      </c>
    </row>
    <row r="45" spans="1:6" x14ac:dyDescent="0.25">
      <c r="A45" s="47" t="s">
        <v>78</v>
      </c>
      <c r="B45" s="59">
        <v>0</v>
      </c>
      <c r="C45" s="59">
        <v>0</v>
      </c>
      <c r="D45" s="47" t="s">
        <v>79</v>
      </c>
      <c r="E45" s="59">
        <v>0</v>
      </c>
      <c r="F45" s="46">
        <v>0</v>
      </c>
    </row>
    <row r="46" spans="1:6" x14ac:dyDescent="0.25">
      <c r="A46" s="44"/>
      <c r="B46" s="44"/>
      <c r="C46" s="44"/>
      <c r="D46" s="44"/>
      <c r="E46" s="48"/>
      <c r="F46" s="48"/>
    </row>
    <row r="47" spans="1:6" x14ac:dyDescent="0.25">
      <c r="A47" s="3" t="s">
        <v>80</v>
      </c>
      <c r="B47" s="12">
        <f>B9+B17+B25+B31+B37+B38+B41</f>
        <v>54154762.160000004</v>
      </c>
      <c r="C47" s="12">
        <f>C9+C17+C25+C31+C37+C38+C41</f>
        <v>43769066.339999996</v>
      </c>
      <c r="D47" s="2" t="s">
        <v>81</v>
      </c>
      <c r="E47" s="4">
        <f>E9+E19+E23+E26+E27+E31+E38+E42</f>
        <v>15819298.790000001</v>
      </c>
      <c r="F47" s="4">
        <f>F9+F19+F23+F26+F27+F31+F38+F42</f>
        <v>17360988.340000004</v>
      </c>
    </row>
    <row r="48" spans="1:6" x14ac:dyDescent="0.25">
      <c r="A48" s="44"/>
      <c r="B48" s="44"/>
      <c r="C48" s="44"/>
      <c r="D48" s="44"/>
      <c r="E48" s="48"/>
      <c r="F48" s="48"/>
    </row>
    <row r="49" spans="1:6" x14ac:dyDescent="0.25">
      <c r="A49" s="2" t="s">
        <v>82</v>
      </c>
      <c r="B49" s="44"/>
      <c r="C49" s="44"/>
      <c r="D49" s="2" t="s">
        <v>83</v>
      </c>
      <c r="E49" s="48"/>
      <c r="F49" s="48"/>
    </row>
    <row r="50" spans="1:6" x14ac:dyDescent="0.25">
      <c r="A50" s="45" t="s">
        <v>84</v>
      </c>
      <c r="B50" s="59">
        <v>21600</v>
      </c>
      <c r="C50" s="59">
        <v>21600</v>
      </c>
      <c r="D50" s="45" t="s">
        <v>85</v>
      </c>
      <c r="E50" s="59">
        <v>0</v>
      </c>
      <c r="F50" s="46">
        <v>0</v>
      </c>
    </row>
    <row r="51" spans="1:6" x14ac:dyDescent="0.25">
      <c r="A51" s="45" t="s">
        <v>86</v>
      </c>
      <c r="B51" s="59">
        <v>1000</v>
      </c>
      <c r="C51" s="59">
        <v>1000</v>
      </c>
      <c r="D51" s="45" t="s">
        <v>87</v>
      </c>
      <c r="E51" s="59">
        <v>0</v>
      </c>
      <c r="F51" s="46">
        <v>0</v>
      </c>
    </row>
    <row r="52" spans="1:6" x14ac:dyDescent="0.25">
      <c r="A52" s="45" t="s">
        <v>88</v>
      </c>
      <c r="B52" s="59">
        <v>358223233.95999998</v>
      </c>
      <c r="C52" s="59">
        <v>345707279.38</v>
      </c>
      <c r="D52" s="45" t="s">
        <v>89</v>
      </c>
      <c r="E52" s="59">
        <v>0</v>
      </c>
      <c r="F52" s="46">
        <v>0</v>
      </c>
    </row>
    <row r="53" spans="1:6" x14ac:dyDescent="0.25">
      <c r="A53" s="45" t="s">
        <v>90</v>
      </c>
      <c r="B53" s="59">
        <v>27361912.550000001</v>
      </c>
      <c r="C53" s="59">
        <v>27246343.82</v>
      </c>
      <c r="D53" s="45" t="s">
        <v>91</v>
      </c>
      <c r="E53" s="59">
        <v>0</v>
      </c>
      <c r="F53" s="46">
        <v>0</v>
      </c>
    </row>
    <row r="54" spans="1:6" x14ac:dyDescent="0.25">
      <c r="A54" s="45" t="s">
        <v>92</v>
      </c>
      <c r="B54" s="59">
        <v>1301827</v>
      </c>
      <c r="C54" s="59">
        <v>1301827</v>
      </c>
      <c r="D54" s="45" t="s">
        <v>93</v>
      </c>
      <c r="E54" s="59">
        <v>0</v>
      </c>
      <c r="F54" s="46">
        <v>0</v>
      </c>
    </row>
    <row r="55" spans="1:6" x14ac:dyDescent="0.25">
      <c r="A55" s="45" t="s">
        <v>94</v>
      </c>
      <c r="B55" s="59">
        <v>7735055.21</v>
      </c>
      <c r="C55" s="59">
        <v>7735055.21</v>
      </c>
      <c r="D55" s="49" t="s">
        <v>95</v>
      </c>
      <c r="E55" s="59">
        <v>3464413.69</v>
      </c>
      <c r="F55" s="46">
        <v>3464413.69</v>
      </c>
    </row>
    <row r="56" spans="1:6" x14ac:dyDescent="0.25">
      <c r="A56" s="45" t="s">
        <v>96</v>
      </c>
      <c r="B56" s="59">
        <v>1407330.97</v>
      </c>
      <c r="C56" s="59">
        <v>1407330.97</v>
      </c>
      <c r="D56" s="44"/>
      <c r="E56" s="48"/>
      <c r="F56" s="48"/>
    </row>
    <row r="57" spans="1:6" x14ac:dyDescent="0.25">
      <c r="A57" s="45" t="s">
        <v>97</v>
      </c>
      <c r="B57" s="59">
        <v>141938.37</v>
      </c>
      <c r="C57" s="59">
        <v>141938.37</v>
      </c>
      <c r="D57" s="2" t="s">
        <v>98</v>
      </c>
      <c r="E57" s="4">
        <f>SUM(E50:E55)</f>
        <v>3464413.69</v>
      </c>
      <c r="F57" s="4">
        <f>SUM(F50:F55)</f>
        <v>3464413.69</v>
      </c>
    </row>
    <row r="58" spans="1:6" x14ac:dyDescent="0.25">
      <c r="A58" s="45" t="s">
        <v>99</v>
      </c>
      <c r="B58" s="59">
        <v>0</v>
      </c>
      <c r="C58" s="59">
        <v>0</v>
      </c>
      <c r="D58" s="44"/>
      <c r="E58" s="48"/>
      <c r="F58" s="48"/>
    </row>
    <row r="59" spans="1:6" x14ac:dyDescent="0.25">
      <c r="A59" s="44"/>
      <c r="B59" s="44"/>
      <c r="C59" s="44"/>
      <c r="D59" s="2" t="s">
        <v>100</v>
      </c>
      <c r="E59" s="4">
        <f>E47+E57</f>
        <v>19283712.48</v>
      </c>
      <c r="F59" s="4">
        <f>F47+F57</f>
        <v>20825402.030000005</v>
      </c>
    </row>
    <row r="60" spans="1:6" x14ac:dyDescent="0.25">
      <c r="A60" s="3" t="s">
        <v>101</v>
      </c>
      <c r="B60" s="12">
        <f>SUM(B50:B58)</f>
        <v>396193898.06</v>
      </c>
      <c r="C60" s="12">
        <f>SUM(C50:C58)</f>
        <v>383562374.75</v>
      </c>
      <c r="D60" s="44"/>
      <c r="E60" s="48"/>
      <c r="F60" s="48"/>
    </row>
    <row r="61" spans="1:6" x14ac:dyDescent="0.25">
      <c r="A61" s="44"/>
      <c r="B61" s="44"/>
      <c r="C61" s="44"/>
      <c r="D61" s="50" t="s">
        <v>102</v>
      </c>
      <c r="E61" s="48"/>
      <c r="F61" s="48"/>
    </row>
    <row r="62" spans="1:6" x14ac:dyDescent="0.25">
      <c r="A62" s="3" t="s">
        <v>103</v>
      </c>
      <c r="B62" s="12">
        <f>SUM(B47+B60)</f>
        <v>450348660.22000003</v>
      </c>
      <c r="C62" s="12">
        <f>SUM(C47+C60)</f>
        <v>427331441.08999997</v>
      </c>
      <c r="D62" s="44"/>
      <c r="E62" s="48"/>
      <c r="F62" s="48"/>
    </row>
    <row r="63" spans="1:6" x14ac:dyDescent="0.25">
      <c r="A63" s="44"/>
      <c r="B63" s="44"/>
      <c r="C63" s="44"/>
      <c r="D63" s="51" t="s">
        <v>104</v>
      </c>
      <c r="E63" s="46">
        <f>SUM(E64:E66)</f>
        <v>60706472.399999999</v>
      </c>
      <c r="F63" s="46">
        <f>SUM(F64:F66)</f>
        <v>60706472.399999999</v>
      </c>
    </row>
    <row r="64" spans="1:6" x14ac:dyDescent="0.25">
      <c r="A64" s="44"/>
      <c r="B64" s="44"/>
      <c r="C64" s="44"/>
      <c r="D64" s="45" t="s">
        <v>105</v>
      </c>
      <c r="E64" s="59">
        <v>60706472.399999999</v>
      </c>
      <c r="F64" s="46">
        <v>60706472.399999999</v>
      </c>
    </row>
    <row r="65" spans="1:6" x14ac:dyDescent="0.25">
      <c r="A65" s="44"/>
      <c r="B65" s="44"/>
      <c r="C65" s="44"/>
      <c r="D65" s="49" t="s">
        <v>106</v>
      </c>
      <c r="E65" s="59">
        <v>0</v>
      </c>
      <c r="F65" s="46">
        <v>0</v>
      </c>
    </row>
    <row r="66" spans="1:6" x14ac:dyDescent="0.25">
      <c r="A66" s="44"/>
      <c r="B66" s="44"/>
      <c r="C66" s="44"/>
      <c r="D66" s="45" t="s">
        <v>107</v>
      </c>
      <c r="E66" s="59">
        <v>0</v>
      </c>
      <c r="F66" s="46">
        <v>0</v>
      </c>
    </row>
    <row r="67" spans="1:6" x14ac:dyDescent="0.25">
      <c r="A67" s="44"/>
      <c r="B67" s="44"/>
      <c r="C67" s="44"/>
      <c r="D67" s="44"/>
      <c r="E67" s="48"/>
      <c r="F67" s="48"/>
    </row>
    <row r="68" spans="1:6" x14ac:dyDescent="0.25">
      <c r="A68" s="44"/>
      <c r="B68" s="44"/>
      <c r="C68" s="44"/>
      <c r="D68" s="51" t="s">
        <v>108</v>
      </c>
      <c r="E68" s="46">
        <f>SUM(E69:E73)</f>
        <v>370358475.34000003</v>
      </c>
      <c r="F68" s="46">
        <f>SUM(F69:F73)</f>
        <v>345799566.66000003</v>
      </c>
    </row>
    <row r="69" spans="1:6" x14ac:dyDescent="0.25">
      <c r="A69" s="52"/>
      <c r="B69" s="44"/>
      <c r="C69" s="44"/>
      <c r="D69" s="45" t="s">
        <v>502</v>
      </c>
      <c r="E69" s="59">
        <v>23785668.640000001</v>
      </c>
      <c r="F69" s="46">
        <v>26402808.309999999</v>
      </c>
    </row>
    <row r="70" spans="1:6" x14ac:dyDescent="0.25">
      <c r="A70" s="52"/>
      <c r="B70" s="44"/>
      <c r="C70" s="44"/>
      <c r="D70" s="45" t="s">
        <v>109</v>
      </c>
      <c r="E70" s="59">
        <v>344725050.85000002</v>
      </c>
      <c r="F70" s="46">
        <v>317941907.41000003</v>
      </c>
    </row>
    <row r="71" spans="1:6" x14ac:dyDescent="0.25">
      <c r="A71" s="52"/>
      <c r="B71" s="44"/>
      <c r="C71" s="44"/>
      <c r="D71" s="45" t="s">
        <v>110</v>
      </c>
      <c r="E71" s="59">
        <v>-92150.02</v>
      </c>
      <c r="F71" s="46">
        <v>-92150.02</v>
      </c>
    </row>
    <row r="72" spans="1:6" x14ac:dyDescent="0.25">
      <c r="A72" s="52"/>
      <c r="B72" s="44"/>
      <c r="C72" s="44"/>
      <c r="D72" s="45" t="s">
        <v>111</v>
      </c>
      <c r="E72" s="59">
        <v>0</v>
      </c>
      <c r="F72" s="46">
        <v>0</v>
      </c>
    </row>
    <row r="73" spans="1:6" x14ac:dyDescent="0.25">
      <c r="A73" s="52"/>
      <c r="B73" s="44"/>
      <c r="C73" s="44"/>
      <c r="D73" s="45" t="s">
        <v>112</v>
      </c>
      <c r="E73" s="59">
        <v>1939905.87</v>
      </c>
      <c r="F73" s="46">
        <v>1547000.96</v>
      </c>
    </row>
    <row r="74" spans="1:6" x14ac:dyDescent="0.25">
      <c r="A74" s="52"/>
      <c r="B74" s="44"/>
      <c r="C74" s="44"/>
      <c r="D74" s="44"/>
      <c r="E74" s="48"/>
      <c r="F74" s="48"/>
    </row>
    <row r="75" spans="1:6" x14ac:dyDescent="0.25">
      <c r="A75" s="52"/>
      <c r="B75" s="44"/>
      <c r="C75" s="44"/>
      <c r="D75" s="51" t="s">
        <v>113</v>
      </c>
      <c r="E75" s="46">
        <f>E76+E77</f>
        <v>0</v>
      </c>
      <c r="F75" s="46">
        <f>F76+F77</f>
        <v>0</v>
      </c>
    </row>
    <row r="76" spans="1:6" x14ac:dyDescent="0.25">
      <c r="A76" s="52"/>
      <c r="B76" s="44"/>
      <c r="C76" s="44"/>
      <c r="D76" s="45" t="s">
        <v>114</v>
      </c>
      <c r="E76" s="59">
        <v>0</v>
      </c>
      <c r="F76" s="46">
        <v>0</v>
      </c>
    </row>
    <row r="77" spans="1:6" x14ac:dyDescent="0.25">
      <c r="A77" s="52"/>
      <c r="B77" s="44"/>
      <c r="C77" s="44"/>
      <c r="D77" s="45" t="s">
        <v>115</v>
      </c>
      <c r="E77" s="59">
        <v>0</v>
      </c>
      <c r="F77" s="46">
        <v>0</v>
      </c>
    </row>
    <row r="78" spans="1:6" x14ac:dyDescent="0.25">
      <c r="A78" s="52"/>
      <c r="B78" s="44"/>
      <c r="C78" s="44"/>
      <c r="D78" s="44"/>
      <c r="E78" s="48"/>
      <c r="F78" s="48"/>
    </row>
    <row r="79" spans="1:6" x14ac:dyDescent="0.25">
      <c r="A79" s="52"/>
      <c r="B79" s="44"/>
      <c r="C79" s="44"/>
      <c r="D79" s="2" t="s">
        <v>116</v>
      </c>
      <c r="E79" s="4">
        <f>E63+E68+E75</f>
        <v>431064947.74000001</v>
      </c>
      <c r="F79" s="4">
        <f>F63+F68+F75</f>
        <v>406506039.06</v>
      </c>
    </row>
    <row r="80" spans="1:6" x14ac:dyDescent="0.25">
      <c r="A80" s="52"/>
      <c r="B80" s="44"/>
      <c r="C80" s="44"/>
      <c r="D80" s="44"/>
      <c r="E80" s="48"/>
      <c r="F80" s="48"/>
    </row>
    <row r="81" spans="1:6" x14ac:dyDescent="0.25">
      <c r="A81" s="52"/>
      <c r="B81" s="44"/>
      <c r="C81" s="44"/>
      <c r="D81" s="2" t="s">
        <v>117</v>
      </c>
      <c r="E81" s="4">
        <f>E59+E79</f>
        <v>450348660.22000003</v>
      </c>
      <c r="F81" s="4">
        <f>F59+F79</f>
        <v>427331441.09000003</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94" zoomScaleNormal="110" workbookViewId="0">
      <selection activeCell="B6" sqref="B6"/>
    </sheetView>
  </sheetViews>
  <sheetFormatPr baseColWidth="10" defaultColWidth="11" defaultRowHeight="15" x14ac:dyDescent="0.25"/>
  <cols>
    <col min="1" max="1" width="58" bestFit="1" customWidth="1"/>
    <col min="2" max="2" width="28.7109375" customWidth="1"/>
    <col min="3" max="3" width="15.7109375" bestFit="1" customWidth="1"/>
    <col min="4"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118</v>
      </c>
      <c r="B1" s="158"/>
      <c r="C1" s="158"/>
      <c r="D1" s="158"/>
      <c r="E1" s="158"/>
      <c r="F1" s="158"/>
      <c r="G1" s="158"/>
      <c r="H1" s="159"/>
    </row>
    <row r="2" spans="1:8" x14ac:dyDescent="0.25">
      <c r="A2" s="110" t="str">
        <f>'Formato 1'!A2</f>
        <v>MUNICIPIO DOCTOR MORA, GTO.</v>
      </c>
      <c r="B2" s="111"/>
      <c r="C2" s="111"/>
      <c r="D2" s="111"/>
      <c r="E2" s="111"/>
      <c r="F2" s="111"/>
      <c r="G2" s="111"/>
      <c r="H2" s="112"/>
    </row>
    <row r="3" spans="1:8" ht="15" customHeight="1" x14ac:dyDescent="0.25">
      <c r="A3" s="113" t="s">
        <v>119</v>
      </c>
      <c r="B3" s="114"/>
      <c r="C3" s="114"/>
      <c r="D3" s="114"/>
      <c r="E3" s="114"/>
      <c r="F3" s="114"/>
      <c r="G3" s="114"/>
      <c r="H3" s="115"/>
    </row>
    <row r="4" spans="1:8" ht="15" customHeight="1" x14ac:dyDescent="0.25">
      <c r="A4" s="113" t="str">
        <f>'Formato 1'!A4</f>
        <v>AL 31 DE DICIEMBRE DE 2025  Y AL 31 DE MARZO DEL 2026</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505</v>
      </c>
      <c r="B6" s="6" t="s">
        <v>504</v>
      </c>
      <c r="C6" s="5" t="s">
        <v>506</v>
      </c>
      <c r="D6" s="5" t="s">
        <v>507</v>
      </c>
      <c r="E6" s="5" t="s">
        <v>508</v>
      </c>
      <c r="F6" s="5" t="s">
        <v>509</v>
      </c>
      <c r="G6" s="5" t="s">
        <v>510</v>
      </c>
      <c r="H6" s="7" t="s">
        <v>511</v>
      </c>
    </row>
    <row r="7" spans="1:8" x14ac:dyDescent="0.25">
      <c r="A7" s="102"/>
      <c r="B7" s="103"/>
      <c r="C7" s="103"/>
      <c r="D7" s="103"/>
      <c r="E7" s="103"/>
      <c r="F7" s="103"/>
      <c r="G7" s="103"/>
      <c r="H7" s="103"/>
    </row>
    <row r="8" spans="1:8" x14ac:dyDescent="0.25">
      <c r="A8" s="8" t="s">
        <v>120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121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122</v>
      </c>
      <c r="B10" s="59">
        <v>0</v>
      </c>
      <c r="C10" s="59">
        <v>0</v>
      </c>
      <c r="D10" s="59">
        <v>0</v>
      </c>
      <c r="E10" s="106">
        <v>0</v>
      </c>
      <c r="F10" s="106">
        <v>0</v>
      </c>
      <c r="G10" s="106">
        <v>0</v>
      </c>
      <c r="H10" s="106">
        <v>0</v>
      </c>
    </row>
    <row r="11" spans="1:8" x14ac:dyDescent="0.25">
      <c r="A11" s="105" t="s">
        <v>123</v>
      </c>
      <c r="B11" s="59">
        <v>0</v>
      </c>
      <c r="C11" s="59">
        <v>0</v>
      </c>
      <c r="D11" s="59">
        <v>0</v>
      </c>
      <c r="E11" s="106">
        <v>0</v>
      </c>
      <c r="F11" s="106">
        <v>0</v>
      </c>
      <c r="G11" s="46">
        <v>0</v>
      </c>
      <c r="H11" s="46">
        <v>0</v>
      </c>
    </row>
    <row r="12" spans="1:8" ht="16.5" customHeight="1" x14ac:dyDescent="0.25">
      <c r="A12" s="105" t="s">
        <v>124</v>
      </c>
      <c r="B12" s="59">
        <v>0</v>
      </c>
      <c r="C12" s="59">
        <v>0</v>
      </c>
      <c r="D12" s="59">
        <v>0</v>
      </c>
      <c r="E12" s="106">
        <v>0</v>
      </c>
      <c r="F12" s="106">
        <v>0</v>
      </c>
      <c r="G12" s="46">
        <v>0</v>
      </c>
      <c r="H12" s="46">
        <v>0</v>
      </c>
    </row>
    <row r="13" spans="1:8" x14ac:dyDescent="0.25">
      <c r="A13" s="104" t="s">
        <v>125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126</v>
      </c>
      <c r="B14" s="59">
        <v>0</v>
      </c>
      <c r="C14" s="59">
        <v>0</v>
      </c>
      <c r="D14" s="59">
        <v>0</v>
      </c>
      <c r="E14" s="106">
        <v>0</v>
      </c>
      <c r="F14" s="106">
        <v>0</v>
      </c>
      <c r="G14" s="46">
        <v>0</v>
      </c>
      <c r="H14" s="46">
        <v>0</v>
      </c>
    </row>
    <row r="15" spans="1:8" ht="15" customHeight="1" x14ac:dyDescent="0.25">
      <c r="A15" s="105" t="s">
        <v>127</v>
      </c>
      <c r="B15" s="59">
        <v>0</v>
      </c>
      <c r="C15" s="59">
        <v>0</v>
      </c>
      <c r="D15" s="59">
        <v>0</v>
      </c>
      <c r="E15" s="106">
        <v>0</v>
      </c>
      <c r="F15" s="106">
        <v>0</v>
      </c>
      <c r="G15" s="46">
        <v>0</v>
      </c>
      <c r="H15" s="46">
        <v>0</v>
      </c>
    </row>
    <row r="16" spans="1:8" x14ac:dyDescent="0.25">
      <c r="A16" s="105" t="s">
        <v>128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129</v>
      </c>
      <c r="B18" s="4">
        <v>20825402.030000001</v>
      </c>
      <c r="C18" s="108"/>
      <c r="D18" s="108"/>
      <c r="E18" s="108"/>
      <c r="F18" s="4">
        <v>19283712.48</v>
      </c>
      <c r="G18" s="108"/>
      <c r="H18" s="108"/>
    </row>
    <row r="19" spans="1:8" ht="16.5" customHeight="1" x14ac:dyDescent="0.25">
      <c r="A19" s="107"/>
      <c r="B19" s="90"/>
      <c r="C19" s="90"/>
      <c r="D19" s="90"/>
      <c r="E19" s="90"/>
      <c r="F19" s="90"/>
      <c r="G19" s="90"/>
      <c r="H19" s="90"/>
    </row>
    <row r="20" spans="1:8" ht="14.45" customHeight="1" x14ac:dyDescent="0.25">
      <c r="A20" s="8" t="s">
        <v>130</v>
      </c>
      <c r="B20" s="4">
        <f t="shared" ref="B20:H20" si="3">B8+B18</f>
        <v>20825402.030000001</v>
      </c>
      <c r="C20" s="4">
        <f t="shared" si="3"/>
        <v>0</v>
      </c>
      <c r="D20" s="4">
        <f t="shared" si="3"/>
        <v>0</v>
      </c>
      <c r="E20" s="4">
        <f t="shared" si="3"/>
        <v>0</v>
      </c>
      <c r="F20" s="4">
        <f t="shared" si="3"/>
        <v>19283712.48</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131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133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132</v>
      </c>
      <c r="B31" s="53"/>
      <c r="C31" s="53"/>
      <c r="D31" s="53"/>
      <c r="E31" s="53"/>
      <c r="F31" s="53"/>
      <c r="G31" s="53"/>
      <c r="H31" s="53"/>
    </row>
    <row r="32" spans="1:8" x14ac:dyDescent="0.25">
      <c r="A32" s="60"/>
    </row>
    <row r="33" spans="1:8" ht="14.45" customHeight="1" x14ac:dyDescent="0.25">
      <c r="A33" s="160" t="s">
        <v>462</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134</v>
      </c>
      <c r="B39" s="5" t="s">
        <v>135</v>
      </c>
      <c r="C39" s="5" t="s">
        <v>136</v>
      </c>
      <c r="D39" s="5" t="s">
        <v>137</v>
      </c>
      <c r="E39" s="5" t="s">
        <v>138</v>
      </c>
      <c r="F39" s="7" t="s">
        <v>139</v>
      </c>
    </row>
    <row r="40" spans="1:8" x14ac:dyDescent="0.25">
      <c r="A40" s="44"/>
      <c r="B40" s="52"/>
      <c r="C40" s="52"/>
      <c r="D40" s="52"/>
      <c r="E40" s="52"/>
      <c r="F40" s="52"/>
    </row>
    <row r="41" spans="1:8" x14ac:dyDescent="0.25">
      <c r="A41" s="8" t="s">
        <v>140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132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sqref="A1:K1"/>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141</v>
      </c>
      <c r="B1" s="162"/>
      <c r="C1" s="162"/>
      <c r="D1" s="162"/>
      <c r="E1" s="162"/>
      <c r="F1" s="162"/>
      <c r="G1" s="162"/>
      <c r="H1" s="162"/>
      <c r="I1" s="162"/>
      <c r="J1" s="162"/>
      <c r="K1" s="163"/>
    </row>
    <row r="2" spans="1:11" x14ac:dyDescent="0.25">
      <c r="A2" s="110" t="str">
        <f>'Formato 1'!A2</f>
        <v>MUNICIPIO DOCTOR MORA, GTO.</v>
      </c>
      <c r="B2" s="111"/>
      <c r="C2" s="111"/>
      <c r="D2" s="111"/>
      <c r="E2" s="111"/>
      <c r="F2" s="111"/>
      <c r="G2" s="111"/>
      <c r="H2" s="111"/>
      <c r="I2" s="111"/>
      <c r="J2" s="111"/>
      <c r="K2" s="112"/>
    </row>
    <row r="3" spans="1:11" x14ac:dyDescent="0.25">
      <c r="A3" s="113" t="s">
        <v>142</v>
      </c>
      <c r="B3" s="114"/>
      <c r="C3" s="114"/>
      <c r="D3" s="114"/>
      <c r="E3" s="114"/>
      <c r="F3" s="114"/>
      <c r="G3" s="114"/>
      <c r="H3" s="114"/>
      <c r="I3" s="114"/>
      <c r="J3" s="114"/>
      <c r="K3" s="115"/>
    </row>
    <row r="4" spans="1:11" x14ac:dyDescent="0.25">
      <c r="A4" s="113" t="s">
        <v>528</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524</v>
      </c>
      <c r="B6" s="7" t="s">
        <v>512</v>
      </c>
      <c r="C6" s="7" t="s">
        <v>513</v>
      </c>
      <c r="D6" s="7" t="s">
        <v>514</v>
      </c>
      <c r="E6" s="7" t="s">
        <v>515</v>
      </c>
      <c r="F6" s="7" t="s">
        <v>525</v>
      </c>
      <c r="G6" s="7" t="s">
        <v>516</v>
      </c>
      <c r="H6" s="7" t="s">
        <v>517</v>
      </c>
      <c r="I6" s="1" t="s">
        <v>518</v>
      </c>
      <c r="J6" s="1" t="s">
        <v>519</v>
      </c>
      <c r="K6" s="1" t="s">
        <v>520</v>
      </c>
    </row>
    <row r="7" spans="1:11" x14ac:dyDescent="0.25">
      <c r="A7" s="49"/>
      <c r="B7" s="52"/>
      <c r="C7" s="52"/>
      <c r="D7" s="52"/>
      <c r="E7" s="52"/>
      <c r="F7" s="52"/>
      <c r="G7" s="52"/>
      <c r="H7" s="52"/>
      <c r="I7" s="52"/>
      <c r="J7" s="52"/>
      <c r="K7" s="52"/>
    </row>
    <row r="8" spans="1:11" x14ac:dyDescent="0.25">
      <c r="A8" s="2" t="s">
        <v>143</v>
      </c>
      <c r="B8" s="98"/>
      <c r="C8" s="98"/>
      <c r="D8" s="98"/>
      <c r="E8" s="4">
        <v>0</v>
      </c>
      <c r="F8" s="98"/>
      <c r="G8" s="4">
        <v>0</v>
      </c>
      <c r="H8" s="4">
        <v>0</v>
      </c>
      <c r="I8" s="4">
        <v>0</v>
      </c>
      <c r="J8" s="4">
        <v>0</v>
      </c>
      <c r="K8" s="4">
        <v>0</v>
      </c>
    </row>
    <row r="9" spans="1:11" x14ac:dyDescent="0.25">
      <c r="A9" s="99"/>
      <c r="B9" s="100"/>
      <c r="C9" s="100"/>
      <c r="D9" s="100"/>
      <c r="E9" s="46">
        <v>0</v>
      </c>
      <c r="F9" s="59"/>
      <c r="G9" s="46">
        <v>0</v>
      </c>
      <c r="H9" s="46">
        <v>0</v>
      </c>
      <c r="I9" s="46">
        <v>0</v>
      </c>
      <c r="J9" s="46">
        <v>0</v>
      </c>
      <c r="K9" s="46">
        <v>0</v>
      </c>
    </row>
    <row r="10" spans="1:11" x14ac:dyDescent="0.25">
      <c r="A10" s="99"/>
      <c r="B10" s="100"/>
      <c r="C10" s="100"/>
      <c r="D10" s="100"/>
      <c r="E10" s="46">
        <v>0</v>
      </c>
      <c r="F10" s="59"/>
      <c r="G10" s="46">
        <v>0</v>
      </c>
      <c r="H10" s="46">
        <v>0</v>
      </c>
      <c r="I10" s="46">
        <v>0</v>
      </c>
      <c r="J10" s="46">
        <v>0</v>
      </c>
      <c r="K10" s="46">
        <v>0</v>
      </c>
    </row>
    <row r="11" spans="1:11" x14ac:dyDescent="0.25">
      <c r="A11" s="99"/>
      <c r="B11" s="100"/>
      <c r="C11" s="100"/>
      <c r="D11" s="100"/>
      <c r="E11" s="46">
        <v>0</v>
      </c>
      <c r="F11" s="59"/>
      <c r="G11" s="46">
        <v>0</v>
      </c>
      <c r="H11" s="46">
        <v>0</v>
      </c>
      <c r="I11" s="46">
        <v>0</v>
      </c>
      <c r="J11" s="46">
        <v>0</v>
      </c>
      <c r="K11" s="46">
        <v>0</v>
      </c>
    </row>
    <row r="12" spans="1:11" x14ac:dyDescent="0.25">
      <c r="A12" s="99"/>
      <c r="B12" s="100"/>
      <c r="C12" s="100"/>
      <c r="D12" s="100"/>
      <c r="E12" s="46">
        <v>0</v>
      </c>
      <c r="F12" s="59"/>
      <c r="G12" s="46">
        <v>0</v>
      </c>
      <c r="H12" s="46">
        <v>0</v>
      </c>
      <c r="I12" s="46">
        <v>0</v>
      </c>
      <c r="J12" s="46">
        <v>0</v>
      </c>
      <c r="K12" s="46">
        <v>0</v>
      </c>
    </row>
    <row r="13" spans="1:11" x14ac:dyDescent="0.25">
      <c r="A13" s="13" t="s">
        <v>132</v>
      </c>
      <c r="B13" s="101"/>
      <c r="C13" s="101"/>
      <c r="D13" s="101"/>
      <c r="E13" s="44"/>
      <c r="F13" s="44"/>
      <c r="G13" s="44"/>
      <c r="H13" s="44"/>
      <c r="I13" s="44"/>
      <c r="J13" s="44"/>
      <c r="K13" s="44"/>
    </row>
    <row r="14" spans="1:11" x14ac:dyDescent="0.25">
      <c r="A14" s="2" t="s">
        <v>144</v>
      </c>
      <c r="B14" s="98"/>
      <c r="C14" s="98"/>
      <c r="D14" s="98"/>
      <c r="E14" s="4">
        <v>0</v>
      </c>
      <c r="F14" s="98"/>
      <c r="G14" s="4">
        <v>0</v>
      </c>
      <c r="H14" s="4">
        <v>0</v>
      </c>
      <c r="I14" s="4">
        <v>0</v>
      </c>
      <c r="J14" s="4">
        <v>0</v>
      </c>
      <c r="K14" s="4">
        <v>0</v>
      </c>
    </row>
    <row r="15" spans="1:11" x14ac:dyDescent="0.25">
      <c r="A15" s="99"/>
      <c r="B15" s="100"/>
      <c r="C15" s="100"/>
      <c r="D15" s="100"/>
      <c r="E15" s="46">
        <v>0</v>
      </c>
      <c r="F15" s="59"/>
      <c r="G15" s="46">
        <v>0</v>
      </c>
      <c r="H15" s="46">
        <v>0</v>
      </c>
      <c r="I15" s="46">
        <v>0</v>
      </c>
      <c r="J15" s="46">
        <v>0</v>
      </c>
      <c r="K15" s="46">
        <v>0</v>
      </c>
    </row>
    <row r="16" spans="1:11" x14ac:dyDescent="0.25">
      <c r="A16" s="99"/>
      <c r="B16" s="100"/>
      <c r="C16" s="100"/>
      <c r="D16" s="100"/>
      <c r="E16" s="46">
        <v>0</v>
      </c>
      <c r="F16" s="59"/>
      <c r="G16" s="46">
        <v>0</v>
      </c>
      <c r="H16" s="46">
        <v>0</v>
      </c>
      <c r="I16" s="46">
        <v>0</v>
      </c>
      <c r="J16" s="46">
        <v>0</v>
      </c>
      <c r="K16" s="46">
        <v>0</v>
      </c>
    </row>
    <row r="17" spans="1:11" x14ac:dyDescent="0.25">
      <c r="A17" s="99"/>
      <c r="B17" s="100"/>
      <c r="C17" s="100"/>
      <c r="D17" s="100"/>
      <c r="E17" s="46">
        <v>0</v>
      </c>
      <c r="F17" s="59"/>
      <c r="G17" s="46">
        <v>0</v>
      </c>
      <c r="H17" s="46">
        <v>0</v>
      </c>
      <c r="I17" s="46">
        <v>0</v>
      </c>
      <c r="J17" s="46">
        <v>0</v>
      </c>
      <c r="K17" s="46">
        <v>0</v>
      </c>
    </row>
    <row r="18" spans="1:11" x14ac:dyDescent="0.25">
      <c r="A18" s="99"/>
      <c r="B18" s="100"/>
      <c r="C18" s="100"/>
      <c r="D18" s="100"/>
      <c r="E18" s="46">
        <v>0</v>
      </c>
      <c r="F18" s="59"/>
      <c r="G18" s="46">
        <v>0</v>
      </c>
      <c r="H18" s="46">
        <v>0</v>
      </c>
      <c r="I18" s="46">
        <v>0</v>
      </c>
      <c r="J18" s="46">
        <v>0</v>
      </c>
      <c r="K18" s="46">
        <v>0</v>
      </c>
    </row>
    <row r="19" spans="1:11" x14ac:dyDescent="0.25">
      <c r="A19" s="13"/>
      <c r="B19" s="101"/>
      <c r="C19" s="101"/>
      <c r="D19" s="101"/>
      <c r="E19" s="44"/>
      <c r="F19" s="44"/>
      <c r="G19" s="44"/>
      <c r="H19" s="44"/>
      <c r="I19" s="44"/>
      <c r="J19" s="44"/>
      <c r="K19" s="44"/>
    </row>
    <row r="20" spans="1:11" x14ac:dyDescent="0.25">
      <c r="A20" s="2" t="s">
        <v>145</v>
      </c>
      <c r="B20" s="98"/>
      <c r="C20" s="98"/>
      <c r="D20" s="98"/>
      <c r="E20" s="4">
        <v>0</v>
      </c>
      <c r="F20" s="98"/>
      <c r="G20" s="4">
        <v>0</v>
      </c>
      <c r="H20" s="4">
        <v>0</v>
      </c>
      <c r="I20" s="4">
        <v>0</v>
      </c>
      <c r="J20" s="4">
        <v>0</v>
      </c>
      <c r="K20" s="4">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1237BF82-CDE6-4137-A745-F40B0807DD2B}">
      <formula1>-1.79769313486231E+100</formula1>
      <formula2>1.79769313486231E+100</formula2>
    </dataValidation>
  </dataValidations>
  <pageMargins left="0.7" right="0.7" top="0.75" bottom="0.75" header="0.3" footer="0.3"/>
  <pageSetup paperSize="11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7" sqref="C7"/>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146</v>
      </c>
      <c r="B1" s="162"/>
      <c r="C1" s="162"/>
      <c r="D1" s="163"/>
    </row>
    <row r="2" spans="1:4" x14ac:dyDescent="0.25">
      <c r="A2" s="110" t="str">
        <f>'Formato 1'!A2</f>
        <v>MUNICIPIO DOCTOR MORA, GTO.</v>
      </c>
      <c r="B2" s="111"/>
      <c r="C2" s="111"/>
      <c r="D2" s="112"/>
    </row>
    <row r="3" spans="1:4" x14ac:dyDescent="0.25">
      <c r="A3" s="113" t="s">
        <v>147</v>
      </c>
      <c r="B3" s="114"/>
      <c r="C3" s="114"/>
      <c r="D3" s="115"/>
    </row>
    <row r="4" spans="1:4" x14ac:dyDescent="0.25">
      <c r="A4" s="113" t="str">
        <f>'Formato 3'!A4</f>
        <v>DEL 1 DE ENERO DEL 2026 AL 31 DE MARZO DEL 2026</v>
      </c>
      <c r="B4" s="114"/>
      <c r="C4" s="114"/>
      <c r="D4" s="115"/>
    </row>
    <row r="5" spans="1:4" x14ac:dyDescent="0.25">
      <c r="A5" s="116" t="s">
        <v>2</v>
      </c>
      <c r="B5" s="117"/>
      <c r="C5" s="117"/>
      <c r="D5" s="118"/>
    </row>
    <row r="6" spans="1:4" ht="41.45" customHeight="1" x14ac:dyDescent="0.25"/>
    <row r="7" spans="1:4" ht="30" x14ac:dyDescent="0.25">
      <c r="A7" s="14" t="s">
        <v>163</v>
      </c>
      <c r="B7" s="7" t="s">
        <v>170</v>
      </c>
      <c r="C7" s="7" t="s">
        <v>148</v>
      </c>
      <c r="D7" s="7" t="s">
        <v>149</v>
      </c>
    </row>
    <row r="8" spans="1:4" x14ac:dyDescent="0.25">
      <c r="A8" s="3" t="s">
        <v>150</v>
      </c>
      <c r="B8" s="15">
        <f>SUM(B9:B11)</f>
        <v>197134800</v>
      </c>
      <c r="C8" s="15">
        <f>SUM(C9:C11)</f>
        <v>50031467.990000002</v>
      </c>
      <c r="D8" s="15">
        <f>SUM(D9:D11)</f>
        <v>50031467.990000002</v>
      </c>
    </row>
    <row r="9" spans="1:4" x14ac:dyDescent="0.25">
      <c r="A9" s="57" t="s">
        <v>151</v>
      </c>
      <c r="B9" s="93">
        <v>143834800</v>
      </c>
      <c r="C9" s="93">
        <v>35815463.990000002</v>
      </c>
      <c r="D9" s="93">
        <v>35815463.990000002</v>
      </c>
    </row>
    <row r="10" spans="1:4" x14ac:dyDescent="0.25">
      <c r="A10" s="57" t="s">
        <v>152</v>
      </c>
      <c r="B10" s="93">
        <v>53300000</v>
      </c>
      <c r="C10" s="93">
        <v>14216004</v>
      </c>
      <c r="D10" s="93">
        <v>14216004</v>
      </c>
    </row>
    <row r="11" spans="1:4" x14ac:dyDescent="0.25">
      <c r="A11" s="57" t="s">
        <v>153</v>
      </c>
      <c r="B11" s="93">
        <v>0</v>
      </c>
      <c r="C11" s="93">
        <v>0</v>
      </c>
      <c r="D11" s="93">
        <v>0</v>
      </c>
    </row>
    <row r="12" spans="1:4" x14ac:dyDescent="0.25">
      <c r="A12" s="45"/>
      <c r="B12" s="90"/>
      <c r="C12" s="90"/>
      <c r="D12" s="90"/>
    </row>
    <row r="13" spans="1:4" x14ac:dyDescent="0.25">
      <c r="A13" s="3" t="s">
        <v>154</v>
      </c>
      <c r="B13" s="15">
        <f>B14+B15</f>
        <v>197134800</v>
      </c>
      <c r="C13" s="15">
        <f>C14+C15</f>
        <v>40349835.900000006</v>
      </c>
      <c r="D13" s="15">
        <f>D14+D15</f>
        <v>39835102.049999997</v>
      </c>
    </row>
    <row r="14" spans="1:4" x14ac:dyDescent="0.25">
      <c r="A14" s="57" t="s">
        <v>155</v>
      </c>
      <c r="B14" s="93">
        <v>197134800</v>
      </c>
      <c r="C14" s="93">
        <v>21671770.300000001</v>
      </c>
      <c r="D14" s="93">
        <v>21670500.300000001</v>
      </c>
    </row>
    <row r="15" spans="1:4" x14ac:dyDescent="0.25">
      <c r="A15" s="57" t="s">
        <v>156</v>
      </c>
      <c r="B15" s="93">
        <v>0</v>
      </c>
      <c r="C15" s="93">
        <v>18678065.600000001</v>
      </c>
      <c r="D15" s="93">
        <v>18164601.75</v>
      </c>
    </row>
    <row r="16" spans="1:4" x14ac:dyDescent="0.25">
      <c r="A16" s="45"/>
      <c r="B16" s="90"/>
      <c r="C16" s="90"/>
      <c r="D16" s="90"/>
    </row>
    <row r="17" spans="1:4" x14ac:dyDescent="0.25">
      <c r="A17" s="3" t="s">
        <v>157</v>
      </c>
      <c r="B17" s="16">
        <v>0</v>
      </c>
      <c r="C17" s="15">
        <f>C18+C19</f>
        <v>0</v>
      </c>
      <c r="D17" s="15">
        <f>D18+D19</f>
        <v>0</v>
      </c>
    </row>
    <row r="18" spans="1:4" x14ac:dyDescent="0.25">
      <c r="A18" s="57" t="s">
        <v>158</v>
      </c>
      <c r="B18" s="17">
        <v>0</v>
      </c>
      <c r="C18" s="46">
        <v>0</v>
      </c>
      <c r="D18" s="46">
        <v>0</v>
      </c>
    </row>
    <row r="19" spans="1:4" x14ac:dyDescent="0.25">
      <c r="A19" s="57" t="s">
        <v>159</v>
      </c>
      <c r="B19" s="17">
        <v>0</v>
      </c>
      <c r="C19" s="46">
        <v>0</v>
      </c>
      <c r="D19" s="46">
        <v>0</v>
      </c>
    </row>
    <row r="20" spans="1:4" x14ac:dyDescent="0.25">
      <c r="A20" s="45"/>
      <c r="B20" s="90"/>
      <c r="C20" s="90"/>
      <c r="D20" s="90"/>
    </row>
    <row r="21" spans="1:4" x14ac:dyDescent="0.25">
      <c r="A21" s="3" t="s">
        <v>160</v>
      </c>
      <c r="B21" s="15">
        <f>B8-B13+B17</f>
        <v>0</v>
      </c>
      <c r="C21" s="15">
        <f>C8-C13+C17</f>
        <v>9681632.0899999961</v>
      </c>
      <c r="D21" s="15">
        <f>D8-D13+D17</f>
        <v>10196365.940000005</v>
      </c>
    </row>
    <row r="22" spans="1:4" x14ac:dyDescent="0.25">
      <c r="A22" s="3"/>
      <c r="B22" s="90"/>
      <c r="C22" s="90"/>
      <c r="D22" s="90"/>
    </row>
    <row r="23" spans="1:4" x14ac:dyDescent="0.25">
      <c r="A23" s="3" t="s">
        <v>161</v>
      </c>
      <c r="B23" s="15">
        <f>B21-B11</f>
        <v>0</v>
      </c>
      <c r="C23" s="15">
        <f>C21-C11</f>
        <v>9681632.0899999961</v>
      </c>
      <c r="D23" s="15">
        <f>D21-D11</f>
        <v>10196365.940000005</v>
      </c>
    </row>
    <row r="24" spans="1:4" x14ac:dyDescent="0.25">
      <c r="A24" s="3"/>
      <c r="B24" s="18"/>
      <c r="C24" s="18"/>
      <c r="D24" s="18"/>
    </row>
    <row r="25" spans="1:4" x14ac:dyDescent="0.25">
      <c r="A25" s="19" t="s">
        <v>162</v>
      </c>
      <c r="B25" s="15">
        <f>B23-B17</f>
        <v>0</v>
      </c>
      <c r="C25" s="15">
        <f>C23-C17</f>
        <v>9681632.0899999961</v>
      </c>
      <c r="D25" s="15">
        <f>D23-D17</f>
        <v>10196365.940000005</v>
      </c>
    </row>
    <row r="26" spans="1:4" x14ac:dyDescent="0.25">
      <c r="A26" s="20"/>
      <c r="B26" s="81"/>
      <c r="C26" s="81"/>
      <c r="D26" s="81"/>
    </row>
    <row r="27" spans="1:4" x14ac:dyDescent="0.25">
      <c r="A27" s="60"/>
    </row>
    <row r="28" spans="1:4" x14ac:dyDescent="0.25">
      <c r="A28" s="14" t="s">
        <v>163</v>
      </c>
      <c r="B28" s="7" t="s">
        <v>164</v>
      </c>
      <c r="C28" s="7" t="s">
        <v>148</v>
      </c>
      <c r="D28" s="7" t="s">
        <v>165</v>
      </c>
    </row>
    <row r="29" spans="1:4" x14ac:dyDescent="0.25">
      <c r="A29" s="3" t="s">
        <v>166</v>
      </c>
      <c r="B29" s="4">
        <f>B30+B31</f>
        <v>0</v>
      </c>
      <c r="C29" s="4">
        <f>C30+C31</f>
        <v>0</v>
      </c>
      <c r="D29" s="4">
        <f>D30+D31</f>
        <v>0</v>
      </c>
    </row>
    <row r="30" spans="1:4" x14ac:dyDescent="0.25">
      <c r="A30" s="57" t="s">
        <v>167</v>
      </c>
      <c r="B30" s="46">
        <v>0</v>
      </c>
      <c r="C30" s="46">
        <v>0</v>
      </c>
      <c r="D30" s="46">
        <v>0</v>
      </c>
    </row>
    <row r="31" spans="1:4" x14ac:dyDescent="0.25">
      <c r="A31" s="57" t="s">
        <v>168</v>
      </c>
      <c r="B31" s="46">
        <v>0</v>
      </c>
      <c r="C31" s="46">
        <v>0</v>
      </c>
      <c r="D31" s="46">
        <v>0</v>
      </c>
    </row>
    <row r="32" spans="1:4" x14ac:dyDescent="0.25">
      <c r="A32" s="44"/>
      <c r="B32" s="48"/>
      <c r="C32" s="48"/>
      <c r="D32" s="48"/>
    </row>
    <row r="33" spans="1:4" ht="14.45" customHeight="1" x14ac:dyDescent="0.25">
      <c r="A33" s="3" t="s">
        <v>169</v>
      </c>
      <c r="B33" s="4">
        <f>B25+B29</f>
        <v>0</v>
      </c>
      <c r="C33" s="4">
        <f>C25+C29</f>
        <v>9681632.0899999961</v>
      </c>
      <c r="D33" s="4">
        <f>D25+D29</f>
        <v>10196365.940000005</v>
      </c>
    </row>
    <row r="34" spans="1:4" ht="14.45" customHeight="1" x14ac:dyDescent="0.25">
      <c r="A34" s="54"/>
      <c r="B34" s="55"/>
      <c r="C34" s="55"/>
      <c r="D34" s="55"/>
    </row>
    <row r="35" spans="1:4" ht="14.45" customHeight="1" x14ac:dyDescent="0.25">
      <c r="A35" s="60"/>
    </row>
    <row r="36" spans="1:4" ht="14.45" customHeight="1" x14ac:dyDescent="0.25">
      <c r="A36" s="14" t="s">
        <v>163</v>
      </c>
      <c r="B36" s="7" t="s">
        <v>170</v>
      </c>
      <c r="C36" s="7" t="s">
        <v>148</v>
      </c>
      <c r="D36" s="7" t="s">
        <v>149</v>
      </c>
    </row>
    <row r="37" spans="1:4" ht="14.45" customHeight="1" x14ac:dyDescent="0.25">
      <c r="A37" s="3" t="s">
        <v>171</v>
      </c>
      <c r="B37" s="4">
        <f>B38+B39</f>
        <v>0</v>
      </c>
      <c r="C37" s="4">
        <f>C38+C39</f>
        <v>0</v>
      </c>
      <c r="D37" s="4">
        <f>D38+D39</f>
        <v>0</v>
      </c>
    </row>
    <row r="38" spans="1:4" x14ac:dyDescent="0.25">
      <c r="A38" s="57" t="s">
        <v>172</v>
      </c>
      <c r="B38" s="46">
        <v>0</v>
      </c>
      <c r="C38" s="46">
        <v>0</v>
      </c>
      <c r="D38" s="46">
        <v>0</v>
      </c>
    </row>
    <row r="39" spans="1:4" x14ac:dyDescent="0.25">
      <c r="A39" s="57" t="s">
        <v>173</v>
      </c>
      <c r="B39" s="46">
        <v>0</v>
      </c>
      <c r="C39" s="46">
        <v>0</v>
      </c>
      <c r="D39" s="46">
        <v>0</v>
      </c>
    </row>
    <row r="40" spans="1:4" x14ac:dyDescent="0.25">
      <c r="A40" s="3" t="s">
        <v>174</v>
      </c>
      <c r="B40" s="4">
        <f>B41+B42</f>
        <v>0</v>
      </c>
      <c r="C40" s="4">
        <f>C41+C42</f>
        <v>0</v>
      </c>
      <c r="D40" s="4">
        <f>D41+D42</f>
        <v>0</v>
      </c>
    </row>
    <row r="41" spans="1:4" x14ac:dyDescent="0.25">
      <c r="A41" s="57" t="s">
        <v>175</v>
      </c>
      <c r="B41" s="46">
        <v>0</v>
      </c>
      <c r="C41" s="46">
        <v>0</v>
      </c>
      <c r="D41" s="46">
        <v>0</v>
      </c>
    </row>
    <row r="42" spans="1:4" x14ac:dyDescent="0.25">
      <c r="A42" s="57" t="s">
        <v>176</v>
      </c>
      <c r="B42" s="46">
        <v>0</v>
      </c>
      <c r="C42" s="46">
        <v>0</v>
      </c>
      <c r="D42" s="46">
        <v>0</v>
      </c>
    </row>
    <row r="43" spans="1:4" x14ac:dyDescent="0.25">
      <c r="A43" s="44"/>
      <c r="B43" s="48"/>
      <c r="C43" s="48"/>
      <c r="D43" s="48"/>
    </row>
    <row r="44" spans="1:4" x14ac:dyDescent="0.25">
      <c r="A44" s="3" t="s">
        <v>177</v>
      </c>
      <c r="B44" s="4">
        <f>B37-B40</f>
        <v>0</v>
      </c>
      <c r="C44" s="4">
        <f>C37-C40</f>
        <v>0</v>
      </c>
      <c r="D44" s="4">
        <f>D37-D40</f>
        <v>0</v>
      </c>
    </row>
    <row r="45" spans="1:4" x14ac:dyDescent="0.25">
      <c r="A45" s="21"/>
      <c r="B45" s="55"/>
      <c r="C45" s="55"/>
      <c r="D45" s="55"/>
    </row>
    <row r="47" spans="1:4" ht="30" x14ac:dyDescent="0.25">
      <c r="A47" s="14" t="s">
        <v>163</v>
      </c>
      <c r="B47" s="7" t="s">
        <v>170</v>
      </c>
      <c r="C47" s="7" t="s">
        <v>148</v>
      </c>
      <c r="D47" s="7" t="s">
        <v>149</v>
      </c>
    </row>
    <row r="48" spans="1:4" x14ac:dyDescent="0.25">
      <c r="A48" s="94" t="s">
        <v>178</v>
      </c>
      <c r="B48" s="95">
        <v>143834800</v>
      </c>
      <c r="C48" s="95">
        <v>35815463.990000002</v>
      </c>
      <c r="D48" s="95">
        <v>35815463.990000002</v>
      </c>
    </row>
    <row r="49" spans="1:4" x14ac:dyDescent="0.25">
      <c r="A49" s="22" t="s">
        <v>179</v>
      </c>
      <c r="B49" s="4">
        <f>B50-B51</f>
        <v>0</v>
      </c>
      <c r="C49" s="4">
        <f>C50-C51</f>
        <v>0</v>
      </c>
      <c r="D49" s="4">
        <f>D50-D51</f>
        <v>0</v>
      </c>
    </row>
    <row r="50" spans="1:4" x14ac:dyDescent="0.25">
      <c r="A50" s="96" t="s">
        <v>172</v>
      </c>
      <c r="B50" s="46">
        <v>0</v>
      </c>
      <c r="C50" s="46">
        <v>0</v>
      </c>
      <c r="D50" s="46">
        <v>0</v>
      </c>
    </row>
    <row r="51" spans="1:4" x14ac:dyDescent="0.25">
      <c r="A51" s="96" t="s">
        <v>175</v>
      </c>
      <c r="B51" s="46">
        <v>0</v>
      </c>
      <c r="C51" s="46">
        <v>0</v>
      </c>
      <c r="D51" s="46">
        <v>0</v>
      </c>
    </row>
    <row r="52" spans="1:4" x14ac:dyDescent="0.25">
      <c r="A52" s="44"/>
      <c r="B52" s="48"/>
      <c r="C52" s="48"/>
      <c r="D52" s="48"/>
    </row>
    <row r="53" spans="1:4" x14ac:dyDescent="0.25">
      <c r="A53" s="57" t="s">
        <v>155</v>
      </c>
      <c r="B53" s="46">
        <v>197134800</v>
      </c>
      <c r="C53" s="46">
        <v>21671770.300000001</v>
      </c>
      <c r="D53" s="46">
        <v>21670500.300000001</v>
      </c>
    </row>
    <row r="54" spans="1:4" x14ac:dyDescent="0.25">
      <c r="A54" s="44"/>
      <c r="B54" s="48"/>
      <c r="C54" s="48"/>
      <c r="D54" s="48"/>
    </row>
    <row r="55" spans="1:4" x14ac:dyDescent="0.25">
      <c r="A55" s="57" t="s">
        <v>158</v>
      </c>
      <c r="B55" s="23">
        <v>0</v>
      </c>
      <c r="C55" s="46">
        <v>0</v>
      </c>
      <c r="D55" s="46">
        <v>0</v>
      </c>
    </row>
    <row r="56" spans="1:4" x14ac:dyDescent="0.25">
      <c r="A56" s="44"/>
      <c r="B56" s="48"/>
      <c r="C56" s="48"/>
      <c r="D56" s="48"/>
    </row>
    <row r="57" spans="1:4" x14ac:dyDescent="0.25">
      <c r="A57" s="19" t="s">
        <v>463</v>
      </c>
      <c r="B57" s="4">
        <f>B48+B49-B53+B55</f>
        <v>-53300000</v>
      </c>
      <c r="C57" s="4">
        <f>C48+C49-C53+C55</f>
        <v>14143693.690000001</v>
      </c>
      <c r="D57" s="4">
        <f>D48+D49-D53+D55</f>
        <v>14144963.690000001</v>
      </c>
    </row>
    <row r="58" spans="1:4" x14ac:dyDescent="0.25">
      <c r="A58" s="24"/>
      <c r="B58" s="25"/>
      <c r="C58" s="25"/>
      <c r="D58" s="25"/>
    </row>
    <row r="59" spans="1:4" x14ac:dyDescent="0.25">
      <c r="A59" s="19" t="s">
        <v>180</v>
      </c>
      <c r="B59" s="4">
        <f>B57-B49</f>
        <v>-53300000</v>
      </c>
      <c r="C59" s="4">
        <f>C57-C49</f>
        <v>14143693.690000001</v>
      </c>
      <c r="D59" s="4">
        <f>D57-D49</f>
        <v>14144963.690000001</v>
      </c>
    </row>
    <row r="60" spans="1:4" x14ac:dyDescent="0.25">
      <c r="A60" s="54"/>
      <c r="B60" s="55"/>
      <c r="C60" s="55"/>
      <c r="D60" s="55"/>
    </row>
    <row r="62" spans="1:4" ht="30" x14ac:dyDescent="0.25">
      <c r="A62" s="14" t="s">
        <v>163</v>
      </c>
      <c r="B62" s="7" t="s">
        <v>170</v>
      </c>
      <c r="C62" s="7" t="s">
        <v>148</v>
      </c>
      <c r="D62" s="7" t="s">
        <v>149</v>
      </c>
    </row>
    <row r="63" spans="1:4" x14ac:dyDescent="0.25">
      <c r="A63" s="94" t="s">
        <v>152</v>
      </c>
      <c r="B63" s="97">
        <v>53300000</v>
      </c>
      <c r="C63" s="97">
        <v>14216004</v>
      </c>
      <c r="D63" s="97">
        <v>14216004</v>
      </c>
    </row>
    <row r="64" spans="1:4" ht="30" x14ac:dyDescent="0.25">
      <c r="A64" s="22" t="s">
        <v>181</v>
      </c>
      <c r="B64" s="15">
        <f>B65-B66</f>
        <v>0</v>
      </c>
      <c r="C64" s="15">
        <f>C65-C66</f>
        <v>0</v>
      </c>
      <c r="D64" s="15">
        <f>D65-D66</f>
        <v>0</v>
      </c>
    </row>
    <row r="65" spans="1:4" x14ac:dyDescent="0.25">
      <c r="A65" s="96" t="s">
        <v>173</v>
      </c>
      <c r="B65" s="93">
        <v>0</v>
      </c>
      <c r="C65" s="93">
        <v>0</v>
      </c>
      <c r="D65" s="93">
        <v>0</v>
      </c>
    </row>
    <row r="66" spans="1:4" x14ac:dyDescent="0.25">
      <c r="A66" s="96" t="s">
        <v>176</v>
      </c>
      <c r="B66" s="93">
        <v>0</v>
      </c>
      <c r="C66" s="93">
        <v>0</v>
      </c>
      <c r="D66" s="93">
        <v>0</v>
      </c>
    </row>
    <row r="67" spans="1:4" x14ac:dyDescent="0.25">
      <c r="A67" s="44"/>
      <c r="B67" s="90"/>
      <c r="C67" s="90"/>
      <c r="D67" s="90"/>
    </row>
    <row r="68" spans="1:4" x14ac:dyDescent="0.25">
      <c r="A68" s="57" t="s">
        <v>182</v>
      </c>
      <c r="B68" s="93">
        <v>0</v>
      </c>
      <c r="C68" s="93">
        <v>18678065.600000001</v>
      </c>
      <c r="D68" s="93">
        <v>18164601.75</v>
      </c>
    </row>
    <row r="69" spans="1:4" x14ac:dyDescent="0.25">
      <c r="A69" s="44"/>
      <c r="B69" s="90"/>
      <c r="C69" s="90"/>
      <c r="D69" s="90"/>
    </row>
    <row r="70" spans="1:4" x14ac:dyDescent="0.25">
      <c r="A70" s="57" t="s">
        <v>159</v>
      </c>
      <c r="B70" s="17">
        <v>0</v>
      </c>
      <c r="C70" s="93">
        <v>0</v>
      </c>
      <c r="D70" s="93">
        <v>0</v>
      </c>
    </row>
    <row r="71" spans="1:4" x14ac:dyDescent="0.25">
      <c r="A71" s="44"/>
      <c r="B71" s="90"/>
      <c r="C71" s="90"/>
      <c r="D71" s="90"/>
    </row>
    <row r="72" spans="1:4" x14ac:dyDescent="0.25">
      <c r="A72" s="19" t="s">
        <v>464</v>
      </c>
      <c r="B72" s="15">
        <f>B63+B64-B68+B70</f>
        <v>53300000</v>
      </c>
      <c r="C72" s="15">
        <f>C63+C64-C68+C70</f>
        <v>-4462061.6000000015</v>
      </c>
      <c r="D72" s="15">
        <f>D63+D64-D68+D70</f>
        <v>-3948597.75</v>
      </c>
    </row>
    <row r="73" spans="1:4" x14ac:dyDescent="0.25">
      <c r="A73" s="44"/>
      <c r="B73" s="90"/>
      <c r="C73" s="90"/>
      <c r="D73" s="90"/>
    </row>
    <row r="74" spans="1:4" x14ac:dyDescent="0.25">
      <c r="A74" s="19" t="s">
        <v>183</v>
      </c>
      <c r="B74" s="15">
        <f>B72-B64</f>
        <v>53300000</v>
      </c>
      <c r="C74" s="15">
        <f>C72-C64</f>
        <v>-4462061.6000000015</v>
      </c>
      <c r="D74" s="15">
        <f>D72-D64</f>
        <v>-3948597.75</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7" sqref="C7"/>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184</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185</v>
      </c>
      <c r="B3" s="114"/>
      <c r="C3" s="114"/>
      <c r="D3" s="114"/>
      <c r="E3" s="114"/>
      <c r="F3" s="114"/>
      <c r="G3" s="115"/>
    </row>
    <row r="4" spans="1:7" x14ac:dyDescent="0.25">
      <c r="A4" s="113" t="str">
        <f>'Formato 3'!A4</f>
        <v>DEL 1 DE ENERO DEL 2026 AL 31 DE MARZO DEL 2026</v>
      </c>
      <c r="B4" s="114"/>
      <c r="C4" s="114"/>
      <c r="D4" s="114"/>
      <c r="E4" s="114"/>
      <c r="F4" s="114"/>
      <c r="G4" s="115"/>
    </row>
    <row r="5" spans="1:7" x14ac:dyDescent="0.25">
      <c r="A5" s="116" t="s">
        <v>2</v>
      </c>
      <c r="B5" s="117"/>
      <c r="C5" s="117"/>
      <c r="D5" s="117"/>
      <c r="E5" s="117"/>
      <c r="F5" s="117"/>
      <c r="G5" s="118"/>
    </row>
    <row r="6" spans="1:7" ht="41.45" customHeight="1" x14ac:dyDescent="0.25">
      <c r="A6" s="164" t="s">
        <v>163</v>
      </c>
      <c r="B6" s="166" t="s">
        <v>186</v>
      </c>
      <c r="C6" s="166"/>
      <c r="D6" s="166"/>
      <c r="E6" s="166"/>
      <c r="F6" s="166"/>
      <c r="G6" s="166" t="s">
        <v>522</v>
      </c>
    </row>
    <row r="7" spans="1:7" ht="30" x14ac:dyDescent="0.25">
      <c r="A7" s="165"/>
      <c r="B7" s="26" t="s">
        <v>521</v>
      </c>
      <c r="C7" s="7" t="s">
        <v>187</v>
      </c>
      <c r="D7" s="26" t="s">
        <v>188</v>
      </c>
      <c r="E7" s="26" t="s">
        <v>148</v>
      </c>
      <c r="F7" s="26" t="s">
        <v>189</v>
      </c>
      <c r="G7" s="166"/>
    </row>
    <row r="8" spans="1:7" x14ac:dyDescent="0.25">
      <c r="A8" s="27" t="s">
        <v>190</v>
      </c>
      <c r="B8" s="90"/>
      <c r="C8" s="90"/>
      <c r="D8" s="90"/>
      <c r="E8" s="90"/>
      <c r="F8" s="90"/>
      <c r="G8" s="90"/>
    </row>
    <row r="9" spans="1:7" x14ac:dyDescent="0.25">
      <c r="A9" s="57" t="s">
        <v>191</v>
      </c>
      <c r="B9" s="59">
        <v>9555000</v>
      </c>
      <c r="C9" s="46">
        <v>0</v>
      </c>
      <c r="D9" s="46">
        <v>9555000</v>
      </c>
      <c r="E9" s="46">
        <v>7092487.7199999997</v>
      </c>
      <c r="F9" s="46">
        <v>7092487.7199999997</v>
      </c>
      <c r="G9" s="46">
        <f>F9-B9</f>
        <v>-2462512.2800000003</v>
      </c>
    </row>
    <row r="10" spans="1:7" x14ac:dyDescent="0.25">
      <c r="A10" s="57" t="s">
        <v>192</v>
      </c>
      <c r="B10" s="59">
        <v>0</v>
      </c>
      <c r="C10" s="46">
        <v>0</v>
      </c>
      <c r="D10" s="46">
        <v>0</v>
      </c>
      <c r="E10" s="46">
        <v>0</v>
      </c>
      <c r="F10" s="46">
        <v>0</v>
      </c>
      <c r="G10" s="46">
        <f>F10-B10</f>
        <v>0</v>
      </c>
    </row>
    <row r="11" spans="1:7" x14ac:dyDescent="0.25">
      <c r="A11" s="57" t="s">
        <v>193</v>
      </c>
      <c r="B11" s="59">
        <v>0</v>
      </c>
      <c r="C11" s="46">
        <v>0</v>
      </c>
      <c r="D11" s="46">
        <v>0</v>
      </c>
      <c r="E11" s="46">
        <v>0</v>
      </c>
      <c r="F11" s="46">
        <v>0</v>
      </c>
      <c r="G11" s="46">
        <f t="shared" ref="G11:G15" si="0">F11-B11</f>
        <v>0</v>
      </c>
    </row>
    <row r="12" spans="1:7" x14ac:dyDescent="0.25">
      <c r="A12" s="57" t="s">
        <v>194</v>
      </c>
      <c r="B12" s="59">
        <v>3697800</v>
      </c>
      <c r="C12" s="46">
        <v>0</v>
      </c>
      <c r="D12" s="46">
        <v>3697800</v>
      </c>
      <c r="E12" s="46">
        <v>761267.29999999993</v>
      </c>
      <c r="F12" s="46">
        <v>761267.29999999993</v>
      </c>
      <c r="G12" s="46">
        <f t="shared" si="0"/>
        <v>-2936532.7</v>
      </c>
    </row>
    <row r="13" spans="1:7" x14ac:dyDescent="0.25">
      <c r="A13" s="57" t="s">
        <v>195</v>
      </c>
      <c r="B13" s="59">
        <v>359000</v>
      </c>
      <c r="C13" s="46">
        <v>0</v>
      </c>
      <c r="D13" s="46">
        <v>359000</v>
      </c>
      <c r="E13" s="46">
        <v>253220.85</v>
      </c>
      <c r="F13" s="46">
        <v>253220.84999999998</v>
      </c>
      <c r="G13" s="46">
        <f t="shared" si="0"/>
        <v>-105779.15000000002</v>
      </c>
    </row>
    <row r="14" spans="1:7" x14ac:dyDescent="0.25">
      <c r="A14" s="57" t="s">
        <v>196</v>
      </c>
      <c r="B14" s="59">
        <v>1037000</v>
      </c>
      <c r="C14" s="46">
        <v>0</v>
      </c>
      <c r="D14" s="46">
        <v>1037000</v>
      </c>
      <c r="E14" s="46">
        <v>237367.75</v>
      </c>
      <c r="F14" s="46">
        <v>237367.75000000003</v>
      </c>
      <c r="G14" s="46">
        <f t="shared" si="0"/>
        <v>-799632.25</v>
      </c>
    </row>
    <row r="15" spans="1:7" x14ac:dyDescent="0.25">
      <c r="A15" s="57" t="s">
        <v>197</v>
      </c>
      <c r="B15" s="59">
        <v>0</v>
      </c>
      <c r="C15" s="46">
        <v>0</v>
      </c>
      <c r="D15" s="46">
        <v>0</v>
      </c>
      <c r="E15" s="46">
        <v>0</v>
      </c>
      <c r="F15" s="46">
        <v>0</v>
      </c>
      <c r="G15" s="46">
        <f t="shared" si="0"/>
        <v>0</v>
      </c>
    </row>
    <row r="16" spans="1:7" x14ac:dyDescent="0.25">
      <c r="A16" s="91" t="s">
        <v>198</v>
      </c>
      <c r="B16" s="46">
        <f t="shared" ref="B16:G16" si="1">SUM(B17:B27)</f>
        <v>96695000</v>
      </c>
      <c r="C16" s="46">
        <f t="shared" si="1"/>
        <v>0</v>
      </c>
      <c r="D16" s="46">
        <f t="shared" si="1"/>
        <v>96695000</v>
      </c>
      <c r="E16" s="46">
        <f t="shared" si="1"/>
        <v>26087073.980000004</v>
      </c>
      <c r="F16" s="46">
        <f t="shared" si="1"/>
        <v>26087073.980000004</v>
      </c>
      <c r="G16" s="46">
        <f t="shared" si="1"/>
        <v>-70607926.020000011</v>
      </c>
    </row>
    <row r="17" spans="1:7" x14ac:dyDescent="0.25">
      <c r="A17" s="76" t="s">
        <v>199</v>
      </c>
      <c r="B17" s="59">
        <v>45200000</v>
      </c>
      <c r="C17" s="46">
        <v>0</v>
      </c>
      <c r="D17" s="46">
        <v>45200000</v>
      </c>
      <c r="E17" s="46">
        <v>11932164.990000002</v>
      </c>
      <c r="F17" s="46">
        <v>11932164.99</v>
      </c>
      <c r="G17" s="46">
        <f>F17-B17</f>
        <v>-33267835.009999998</v>
      </c>
    </row>
    <row r="18" spans="1:7" x14ac:dyDescent="0.25">
      <c r="A18" s="76" t="s">
        <v>200</v>
      </c>
      <c r="B18" s="59">
        <v>40550000</v>
      </c>
      <c r="C18" s="46">
        <v>0</v>
      </c>
      <c r="D18" s="46">
        <v>40550000</v>
      </c>
      <c r="E18" s="46">
        <v>10228418.65</v>
      </c>
      <c r="F18" s="46">
        <v>10228418.65</v>
      </c>
      <c r="G18" s="46">
        <f t="shared" ref="G18:G27" si="2">F18-B18</f>
        <v>-30321581.350000001</v>
      </c>
    </row>
    <row r="19" spans="1:7" x14ac:dyDescent="0.25">
      <c r="A19" s="76" t="s">
        <v>201</v>
      </c>
      <c r="B19" s="59">
        <v>1500000</v>
      </c>
      <c r="C19" s="46">
        <v>0</v>
      </c>
      <c r="D19" s="46">
        <v>1500000</v>
      </c>
      <c r="E19" s="46">
        <v>692698.00999999989</v>
      </c>
      <c r="F19" s="46">
        <v>692698.01</v>
      </c>
      <c r="G19" s="46">
        <f t="shared" si="2"/>
        <v>-807301.99</v>
      </c>
    </row>
    <row r="20" spans="1:7" x14ac:dyDescent="0.25">
      <c r="A20" s="76" t="s">
        <v>202</v>
      </c>
      <c r="B20" s="59">
        <v>0</v>
      </c>
      <c r="C20" s="46">
        <v>0</v>
      </c>
      <c r="D20" s="46">
        <v>0</v>
      </c>
      <c r="E20" s="46">
        <v>0</v>
      </c>
      <c r="F20" s="46">
        <v>0</v>
      </c>
      <c r="G20" s="46">
        <f t="shared" si="2"/>
        <v>0</v>
      </c>
    </row>
    <row r="21" spans="1:7" x14ac:dyDescent="0.25">
      <c r="A21" s="76" t="s">
        <v>203</v>
      </c>
      <c r="B21" s="59">
        <v>0</v>
      </c>
      <c r="C21" s="46">
        <v>0</v>
      </c>
      <c r="D21" s="46">
        <v>0</v>
      </c>
      <c r="E21" s="46">
        <v>0</v>
      </c>
      <c r="F21" s="46">
        <v>0</v>
      </c>
      <c r="G21" s="46">
        <f t="shared" si="2"/>
        <v>0</v>
      </c>
    </row>
    <row r="22" spans="1:7" x14ac:dyDescent="0.25">
      <c r="A22" s="76" t="s">
        <v>204</v>
      </c>
      <c r="B22" s="59">
        <v>2600000</v>
      </c>
      <c r="C22" s="46">
        <v>0</v>
      </c>
      <c r="D22" s="46">
        <v>2600000</v>
      </c>
      <c r="E22" s="46">
        <v>741207.44000000006</v>
      </c>
      <c r="F22" s="46">
        <v>741207.44</v>
      </c>
      <c r="G22" s="46">
        <f t="shared" si="2"/>
        <v>-1858792.56</v>
      </c>
    </row>
    <row r="23" spans="1:7" x14ac:dyDescent="0.25">
      <c r="A23" s="76" t="s">
        <v>205</v>
      </c>
      <c r="B23" s="68">
        <v>395000</v>
      </c>
      <c r="C23" s="46">
        <v>0</v>
      </c>
      <c r="D23" s="46">
        <v>395000</v>
      </c>
      <c r="E23" s="46">
        <v>331215.86</v>
      </c>
      <c r="F23" s="46">
        <v>331215.86</v>
      </c>
      <c r="G23" s="46">
        <f t="shared" si="2"/>
        <v>-63784.140000000014</v>
      </c>
    </row>
    <row r="24" spans="1:7" x14ac:dyDescent="0.25">
      <c r="A24" s="76" t="s">
        <v>206</v>
      </c>
      <c r="B24" s="59">
        <v>0</v>
      </c>
      <c r="C24" s="46">
        <v>0</v>
      </c>
      <c r="D24" s="46">
        <v>0</v>
      </c>
      <c r="E24" s="46">
        <v>0</v>
      </c>
      <c r="F24" s="46">
        <v>0</v>
      </c>
      <c r="G24" s="46">
        <f t="shared" si="2"/>
        <v>0</v>
      </c>
    </row>
    <row r="25" spans="1:7" x14ac:dyDescent="0.25">
      <c r="A25" s="76" t="s">
        <v>207</v>
      </c>
      <c r="B25" s="59">
        <v>1200000</v>
      </c>
      <c r="C25" s="46">
        <v>0</v>
      </c>
      <c r="D25" s="46">
        <v>1200000</v>
      </c>
      <c r="E25" s="46">
        <v>177756.03</v>
      </c>
      <c r="F25" s="46">
        <v>177756.03</v>
      </c>
      <c r="G25" s="46">
        <f t="shared" si="2"/>
        <v>-1022243.97</v>
      </c>
    </row>
    <row r="26" spans="1:7" x14ac:dyDescent="0.25">
      <c r="A26" s="76" t="s">
        <v>208</v>
      </c>
      <c r="B26" s="59">
        <v>5250000</v>
      </c>
      <c r="C26" s="46">
        <v>0</v>
      </c>
      <c r="D26" s="46">
        <v>5250000</v>
      </c>
      <c r="E26" s="46">
        <v>1983613</v>
      </c>
      <c r="F26" s="46">
        <v>1983613</v>
      </c>
      <c r="G26" s="46">
        <f t="shared" si="2"/>
        <v>-3266387</v>
      </c>
    </row>
    <row r="27" spans="1:7" x14ac:dyDescent="0.25">
      <c r="A27" s="76" t="s">
        <v>209</v>
      </c>
      <c r="B27" s="59">
        <v>0</v>
      </c>
      <c r="C27" s="46">
        <v>0</v>
      </c>
      <c r="D27" s="46">
        <v>0</v>
      </c>
      <c r="E27" s="46">
        <v>0</v>
      </c>
      <c r="F27" s="46">
        <v>0</v>
      </c>
      <c r="G27" s="46">
        <f t="shared" si="2"/>
        <v>0</v>
      </c>
    </row>
    <row r="28" spans="1:7" x14ac:dyDescent="0.25">
      <c r="A28" s="57" t="s">
        <v>210</v>
      </c>
      <c r="B28" s="46">
        <f t="shared" ref="B28:G28" si="3">SUM(B29:B33)</f>
        <v>1081000</v>
      </c>
      <c r="C28" s="46">
        <f t="shared" si="3"/>
        <v>0</v>
      </c>
      <c r="D28" s="46">
        <f t="shared" si="3"/>
        <v>1081000</v>
      </c>
      <c r="E28" s="46">
        <f t="shared" si="3"/>
        <v>152399.81999999998</v>
      </c>
      <c r="F28" s="46">
        <f t="shared" si="3"/>
        <v>152399.82</v>
      </c>
      <c r="G28" s="46">
        <f t="shared" si="3"/>
        <v>-928600.18</v>
      </c>
    </row>
    <row r="29" spans="1:7" x14ac:dyDescent="0.25">
      <c r="A29" s="76" t="s">
        <v>211</v>
      </c>
      <c r="B29" s="59">
        <v>8000</v>
      </c>
      <c r="C29" s="46">
        <v>0</v>
      </c>
      <c r="D29" s="46">
        <v>8000</v>
      </c>
      <c r="E29" s="46">
        <v>1729.43</v>
      </c>
      <c r="F29" s="46">
        <v>1729.43</v>
      </c>
      <c r="G29" s="46">
        <f>F29-B29</f>
        <v>-6270.57</v>
      </c>
    </row>
    <row r="30" spans="1:7" x14ac:dyDescent="0.25">
      <c r="A30" s="76" t="s">
        <v>212</v>
      </c>
      <c r="B30" s="59">
        <v>300000</v>
      </c>
      <c r="C30" s="46">
        <v>0</v>
      </c>
      <c r="D30" s="46">
        <v>300000</v>
      </c>
      <c r="E30" s="46">
        <v>25014.69</v>
      </c>
      <c r="F30" s="46">
        <v>25014.69</v>
      </c>
      <c r="G30" s="46">
        <f t="shared" ref="G30:G34" si="4">F30-B30</f>
        <v>-274985.31</v>
      </c>
    </row>
    <row r="31" spans="1:7" x14ac:dyDescent="0.25">
      <c r="A31" s="76" t="s">
        <v>213</v>
      </c>
      <c r="B31" s="59">
        <v>773000</v>
      </c>
      <c r="C31" s="46">
        <v>0</v>
      </c>
      <c r="D31" s="46">
        <v>773000</v>
      </c>
      <c r="E31" s="46">
        <v>125655.69999999998</v>
      </c>
      <c r="F31" s="46">
        <v>125655.7</v>
      </c>
      <c r="G31" s="46">
        <f t="shared" si="4"/>
        <v>-647344.30000000005</v>
      </c>
    </row>
    <row r="32" spans="1:7" x14ac:dyDescent="0.25">
      <c r="A32" s="76" t="s">
        <v>214</v>
      </c>
      <c r="B32" s="59">
        <v>0</v>
      </c>
      <c r="C32" s="46">
        <v>0</v>
      </c>
      <c r="D32" s="46">
        <v>0</v>
      </c>
      <c r="E32" s="46">
        <v>0</v>
      </c>
      <c r="F32" s="46">
        <v>0</v>
      </c>
      <c r="G32" s="46">
        <f t="shared" si="4"/>
        <v>0</v>
      </c>
    </row>
    <row r="33" spans="1:7" ht="14.45" customHeight="1" x14ac:dyDescent="0.25">
      <c r="A33" s="76" t="s">
        <v>215</v>
      </c>
      <c r="B33" s="59">
        <v>0</v>
      </c>
      <c r="C33" s="46">
        <v>0</v>
      </c>
      <c r="D33" s="46">
        <v>0</v>
      </c>
      <c r="E33" s="46">
        <v>0</v>
      </c>
      <c r="F33" s="46">
        <v>0</v>
      </c>
      <c r="G33" s="46">
        <f t="shared" si="4"/>
        <v>0</v>
      </c>
    </row>
    <row r="34" spans="1:7" ht="14.45" customHeight="1" x14ac:dyDescent="0.25">
      <c r="A34" s="57" t="s">
        <v>216</v>
      </c>
      <c r="B34" s="59">
        <v>31410000</v>
      </c>
      <c r="C34" s="46">
        <v>0</v>
      </c>
      <c r="D34" s="46">
        <v>31410000</v>
      </c>
      <c r="E34" s="46">
        <v>1231646.57</v>
      </c>
      <c r="F34" s="46">
        <v>1231646.57</v>
      </c>
      <c r="G34" s="46">
        <f t="shared" si="4"/>
        <v>-30178353.43</v>
      </c>
    </row>
    <row r="35" spans="1:7" ht="14.45" customHeight="1" x14ac:dyDescent="0.25">
      <c r="A35" s="57" t="s">
        <v>217</v>
      </c>
      <c r="B35" s="59">
        <v>0</v>
      </c>
      <c r="C35" s="46">
        <v>0</v>
      </c>
      <c r="D35" s="46">
        <v>0</v>
      </c>
      <c r="E35" s="46">
        <v>0</v>
      </c>
      <c r="F35" s="46">
        <v>0</v>
      </c>
      <c r="G35" s="46">
        <f t="shared" ref="C35:G35" si="5">G36</f>
        <v>0</v>
      </c>
    </row>
    <row r="36" spans="1:7" ht="14.45" customHeight="1" x14ac:dyDescent="0.25">
      <c r="A36" s="76" t="s">
        <v>218</v>
      </c>
      <c r="B36" s="59">
        <v>0</v>
      </c>
      <c r="C36" s="46">
        <v>0</v>
      </c>
      <c r="D36" s="46">
        <v>0</v>
      </c>
      <c r="E36" s="46">
        <v>0</v>
      </c>
      <c r="F36" s="46">
        <v>0</v>
      </c>
      <c r="G36" s="46">
        <f>F36-B36</f>
        <v>0</v>
      </c>
    </row>
    <row r="37" spans="1:7" ht="14.45" customHeight="1" x14ac:dyDescent="0.25">
      <c r="A37" s="57" t="s">
        <v>219</v>
      </c>
      <c r="B37" s="46">
        <f>SUM(B38:B39)</f>
        <v>0</v>
      </c>
      <c r="C37" s="46">
        <f t="shared" ref="C37:G37" si="6">C38+C39</f>
        <v>0</v>
      </c>
      <c r="D37" s="46">
        <f t="shared" si="6"/>
        <v>0</v>
      </c>
      <c r="E37" s="46">
        <f t="shared" si="6"/>
        <v>0</v>
      </c>
      <c r="F37" s="46">
        <f t="shared" si="6"/>
        <v>0</v>
      </c>
      <c r="G37" s="46">
        <f t="shared" si="6"/>
        <v>0</v>
      </c>
    </row>
    <row r="38" spans="1:7" x14ac:dyDescent="0.25">
      <c r="A38" s="76" t="s">
        <v>220</v>
      </c>
      <c r="B38" s="59">
        <v>0</v>
      </c>
      <c r="C38" s="46">
        <v>0</v>
      </c>
      <c r="D38" s="46">
        <v>0</v>
      </c>
      <c r="E38" s="46">
        <v>0</v>
      </c>
      <c r="F38" s="46">
        <v>0</v>
      </c>
      <c r="G38" s="46">
        <f>F38-B38</f>
        <v>0</v>
      </c>
    </row>
    <row r="39" spans="1:7" x14ac:dyDescent="0.25">
      <c r="A39" s="76" t="s">
        <v>221</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222</v>
      </c>
      <c r="B41" s="4">
        <f t="shared" ref="B41:G41" si="7">SUM(B9,B10,B11,B12,B13,B14,B15,B16,B28,B34,B35,B37)</f>
        <v>143834800</v>
      </c>
      <c r="C41" s="4">
        <f t="shared" si="7"/>
        <v>0</v>
      </c>
      <c r="D41" s="4">
        <f t="shared" si="7"/>
        <v>143834800</v>
      </c>
      <c r="E41" s="4">
        <f t="shared" si="7"/>
        <v>35815463.990000002</v>
      </c>
      <c r="F41" s="4">
        <f t="shared" si="7"/>
        <v>35815463.990000002</v>
      </c>
      <c r="G41" s="4">
        <f t="shared" si="7"/>
        <v>-108019336.01000002</v>
      </c>
    </row>
    <row r="42" spans="1:7" x14ac:dyDescent="0.25">
      <c r="A42" s="3" t="s">
        <v>223</v>
      </c>
      <c r="B42" s="92"/>
      <c r="C42" s="92"/>
      <c r="D42" s="92"/>
      <c r="E42" s="92"/>
      <c r="F42" s="92"/>
      <c r="G42" s="4">
        <f>IF(G41&gt;0,G41,0)</f>
        <v>0</v>
      </c>
    </row>
    <row r="43" spans="1:7" x14ac:dyDescent="0.25">
      <c r="A43" s="44"/>
      <c r="B43" s="48"/>
      <c r="C43" s="48"/>
      <c r="D43" s="48"/>
      <c r="E43" s="48"/>
      <c r="F43" s="48"/>
      <c r="G43" s="48"/>
    </row>
    <row r="44" spans="1:7" x14ac:dyDescent="0.25">
      <c r="A44" s="3" t="s">
        <v>224</v>
      </c>
      <c r="B44" s="48"/>
      <c r="C44" s="48"/>
      <c r="D44" s="48"/>
      <c r="E44" s="48"/>
      <c r="F44" s="48"/>
      <c r="G44" s="48"/>
    </row>
    <row r="45" spans="1:7" x14ac:dyDescent="0.25">
      <c r="A45" s="57" t="s">
        <v>225</v>
      </c>
      <c r="B45" s="46">
        <f t="shared" ref="B45:G45" si="8">SUM(B46:B53)</f>
        <v>53300000</v>
      </c>
      <c r="C45" s="46">
        <f t="shared" si="8"/>
        <v>1300687</v>
      </c>
      <c r="D45" s="46">
        <f t="shared" si="8"/>
        <v>54600687</v>
      </c>
      <c r="E45" s="46">
        <f t="shared" si="8"/>
        <v>14216004</v>
      </c>
      <c r="F45" s="46">
        <f t="shared" si="8"/>
        <v>14216004</v>
      </c>
      <c r="G45" s="46">
        <f t="shared" si="8"/>
        <v>-39083996</v>
      </c>
    </row>
    <row r="46" spans="1:7" x14ac:dyDescent="0.25">
      <c r="A46" s="79" t="s">
        <v>226</v>
      </c>
      <c r="B46" s="59">
        <v>0</v>
      </c>
      <c r="C46" s="46">
        <v>0</v>
      </c>
      <c r="D46" s="46">
        <v>0</v>
      </c>
      <c r="E46" s="46">
        <v>0</v>
      </c>
      <c r="F46" s="46">
        <v>0</v>
      </c>
      <c r="G46" s="46">
        <f>F46-B46</f>
        <v>0</v>
      </c>
    </row>
    <row r="47" spans="1:7" x14ac:dyDescent="0.25">
      <c r="A47" s="79" t="s">
        <v>227</v>
      </c>
      <c r="B47" s="59">
        <v>0</v>
      </c>
      <c r="C47" s="46">
        <v>0</v>
      </c>
      <c r="D47" s="46">
        <v>0</v>
      </c>
      <c r="E47" s="46">
        <v>0</v>
      </c>
      <c r="F47" s="46">
        <v>0</v>
      </c>
      <c r="G47" s="46">
        <f t="shared" ref="G47:G52" si="9">F47-B47</f>
        <v>0</v>
      </c>
    </row>
    <row r="48" spans="1:7" x14ac:dyDescent="0.25">
      <c r="A48" s="79" t="s">
        <v>228</v>
      </c>
      <c r="B48" s="59">
        <v>25500000</v>
      </c>
      <c r="C48" s="46">
        <v>0</v>
      </c>
      <c r="D48" s="46">
        <v>25500000</v>
      </c>
      <c r="E48" s="46">
        <v>6940833</v>
      </c>
      <c r="F48" s="46">
        <v>6940833</v>
      </c>
      <c r="G48" s="46">
        <f t="shared" si="9"/>
        <v>-18559167</v>
      </c>
    </row>
    <row r="49" spans="1:7" ht="30" x14ac:dyDescent="0.25">
      <c r="A49" s="79" t="s">
        <v>229</v>
      </c>
      <c r="B49" s="59">
        <v>27800000</v>
      </c>
      <c r="C49" s="46">
        <v>1300687</v>
      </c>
      <c r="D49" s="46">
        <v>29100687</v>
      </c>
      <c r="E49" s="46">
        <v>7275171</v>
      </c>
      <c r="F49" s="46">
        <v>7275171</v>
      </c>
      <c r="G49" s="46">
        <f t="shared" si="9"/>
        <v>-20524829</v>
      </c>
    </row>
    <row r="50" spans="1:7" x14ac:dyDescent="0.25">
      <c r="A50" s="79" t="s">
        <v>230</v>
      </c>
      <c r="B50" s="59">
        <v>0</v>
      </c>
      <c r="C50" s="46">
        <v>0</v>
      </c>
      <c r="D50" s="46">
        <v>0</v>
      </c>
      <c r="E50" s="46">
        <v>0</v>
      </c>
      <c r="F50" s="46">
        <v>0</v>
      </c>
      <c r="G50" s="46">
        <f t="shared" si="9"/>
        <v>0</v>
      </c>
    </row>
    <row r="51" spans="1:7" x14ac:dyDescent="0.25">
      <c r="A51" s="79" t="s">
        <v>231</v>
      </c>
      <c r="B51" s="59">
        <v>0</v>
      </c>
      <c r="C51" s="46">
        <v>0</v>
      </c>
      <c r="D51" s="46">
        <v>0</v>
      </c>
      <c r="E51" s="46">
        <v>0</v>
      </c>
      <c r="F51" s="46">
        <v>0</v>
      </c>
      <c r="G51" s="46">
        <f t="shared" si="9"/>
        <v>0</v>
      </c>
    </row>
    <row r="52" spans="1:7" ht="30" x14ac:dyDescent="0.25">
      <c r="A52" s="80" t="s">
        <v>232</v>
      </c>
      <c r="B52" s="59">
        <v>0</v>
      </c>
      <c r="C52" s="46">
        <v>0</v>
      </c>
      <c r="D52" s="46">
        <v>0</v>
      </c>
      <c r="E52" s="46">
        <v>0</v>
      </c>
      <c r="F52" s="46">
        <v>0</v>
      </c>
      <c r="G52" s="46">
        <f t="shared" si="9"/>
        <v>0</v>
      </c>
    </row>
    <row r="53" spans="1:7" x14ac:dyDescent="0.25">
      <c r="A53" s="76" t="s">
        <v>233</v>
      </c>
      <c r="B53" s="59">
        <v>0</v>
      </c>
      <c r="C53" s="46">
        <v>0</v>
      </c>
      <c r="D53" s="46">
        <v>0</v>
      </c>
      <c r="E53" s="46">
        <v>0</v>
      </c>
      <c r="F53" s="46">
        <v>0</v>
      </c>
      <c r="G53" s="46">
        <f>F53-B53</f>
        <v>0</v>
      </c>
    </row>
    <row r="54" spans="1:7" x14ac:dyDescent="0.25">
      <c r="A54" s="57" t="s">
        <v>234</v>
      </c>
      <c r="B54" s="46">
        <f t="shared" ref="B54:G54" si="10">SUM(B55:B58)</f>
        <v>0</v>
      </c>
      <c r="C54" s="46">
        <f t="shared" si="10"/>
        <v>0</v>
      </c>
      <c r="D54" s="46">
        <f t="shared" si="10"/>
        <v>0</v>
      </c>
      <c r="E54" s="46">
        <f t="shared" si="10"/>
        <v>0</v>
      </c>
      <c r="F54" s="46">
        <f t="shared" si="10"/>
        <v>0</v>
      </c>
      <c r="G54" s="46">
        <f t="shared" si="10"/>
        <v>0</v>
      </c>
    </row>
    <row r="55" spans="1:7" x14ac:dyDescent="0.25">
      <c r="A55" s="80" t="s">
        <v>235</v>
      </c>
      <c r="B55" s="59">
        <v>0</v>
      </c>
      <c r="C55" s="46">
        <v>0</v>
      </c>
      <c r="D55" s="46">
        <v>0</v>
      </c>
      <c r="E55" s="46">
        <v>0</v>
      </c>
      <c r="F55" s="46">
        <v>0</v>
      </c>
      <c r="G55" s="46">
        <f>F55-B55</f>
        <v>0</v>
      </c>
    </row>
    <row r="56" spans="1:7" x14ac:dyDescent="0.25">
      <c r="A56" s="79" t="s">
        <v>236</v>
      </c>
      <c r="B56" s="59">
        <v>0</v>
      </c>
      <c r="C56" s="46">
        <v>0</v>
      </c>
      <c r="D56" s="46">
        <v>0</v>
      </c>
      <c r="E56" s="46">
        <v>0</v>
      </c>
      <c r="F56" s="46">
        <v>0</v>
      </c>
      <c r="G56" s="46">
        <f t="shared" ref="G56:G58" si="11">F56-B56</f>
        <v>0</v>
      </c>
    </row>
    <row r="57" spans="1:7" x14ac:dyDescent="0.25">
      <c r="A57" s="79" t="s">
        <v>237</v>
      </c>
      <c r="B57" s="59">
        <v>0</v>
      </c>
      <c r="C57" s="46">
        <v>0</v>
      </c>
      <c r="D57" s="46">
        <v>0</v>
      </c>
      <c r="E57" s="46">
        <v>0</v>
      </c>
      <c r="F57" s="46">
        <v>0</v>
      </c>
      <c r="G57" s="46">
        <f t="shared" si="11"/>
        <v>0</v>
      </c>
    </row>
    <row r="58" spans="1:7" x14ac:dyDescent="0.25">
      <c r="A58" s="80" t="s">
        <v>238</v>
      </c>
      <c r="B58" s="59">
        <v>0</v>
      </c>
      <c r="C58" s="46">
        <v>0</v>
      </c>
      <c r="D58" s="46">
        <v>0</v>
      </c>
      <c r="E58" s="46">
        <v>0</v>
      </c>
      <c r="F58" s="46">
        <v>0</v>
      </c>
      <c r="G58" s="46">
        <f t="shared" si="11"/>
        <v>0</v>
      </c>
    </row>
    <row r="59" spans="1:7" x14ac:dyDescent="0.25">
      <c r="A59" s="57" t="s">
        <v>239</v>
      </c>
      <c r="B59" s="46">
        <f t="shared" ref="B59:G59" si="12">SUM(B60:B61)</f>
        <v>0</v>
      </c>
      <c r="C59" s="46">
        <f t="shared" si="12"/>
        <v>0</v>
      </c>
      <c r="D59" s="46">
        <f t="shared" si="12"/>
        <v>0</v>
      </c>
      <c r="E59" s="46">
        <f t="shared" si="12"/>
        <v>0</v>
      </c>
      <c r="F59" s="46">
        <f t="shared" si="12"/>
        <v>0</v>
      </c>
      <c r="G59" s="46">
        <f t="shared" si="12"/>
        <v>0</v>
      </c>
    </row>
    <row r="60" spans="1:7" x14ac:dyDescent="0.25">
      <c r="A60" s="79" t="s">
        <v>240</v>
      </c>
      <c r="B60" s="59">
        <v>0</v>
      </c>
      <c r="C60" s="46">
        <v>0</v>
      </c>
      <c r="D60" s="46">
        <v>0</v>
      </c>
      <c r="E60" s="46">
        <v>0</v>
      </c>
      <c r="F60" s="46">
        <v>0</v>
      </c>
      <c r="G60" s="46">
        <f>F60-B60</f>
        <v>0</v>
      </c>
    </row>
    <row r="61" spans="1:7" x14ac:dyDescent="0.25">
      <c r="A61" s="79" t="s">
        <v>241</v>
      </c>
      <c r="B61" s="59">
        <v>0</v>
      </c>
      <c r="C61" s="46">
        <v>0</v>
      </c>
      <c r="D61" s="46">
        <v>0</v>
      </c>
      <c r="E61" s="46">
        <v>0</v>
      </c>
      <c r="F61" s="46">
        <v>0</v>
      </c>
      <c r="G61" s="46">
        <f t="shared" ref="G61:G63" si="13">F61-B61</f>
        <v>0</v>
      </c>
    </row>
    <row r="62" spans="1:7" x14ac:dyDescent="0.25">
      <c r="A62" s="57" t="s">
        <v>242</v>
      </c>
      <c r="B62" s="59">
        <v>0</v>
      </c>
      <c r="C62" s="46">
        <v>0</v>
      </c>
      <c r="D62" s="46">
        <v>0</v>
      </c>
      <c r="E62" s="46">
        <v>0</v>
      </c>
      <c r="F62" s="46">
        <v>0</v>
      </c>
      <c r="G62" s="46">
        <f t="shared" si="13"/>
        <v>0</v>
      </c>
    </row>
    <row r="63" spans="1:7" x14ac:dyDescent="0.25">
      <c r="A63" s="57" t="s">
        <v>243</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244</v>
      </c>
      <c r="B65" s="4">
        <f t="shared" ref="B65:G65" si="14">B45+B54+B59+B62+B63</f>
        <v>53300000</v>
      </c>
      <c r="C65" s="4">
        <f t="shared" si="14"/>
        <v>1300687</v>
      </c>
      <c r="D65" s="4">
        <f t="shared" si="14"/>
        <v>54600687</v>
      </c>
      <c r="E65" s="4">
        <f t="shared" si="14"/>
        <v>14216004</v>
      </c>
      <c r="F65" s="4">
        <f t="shared" si="14"/>
        <v>14216004</v>
      </c>
      <c r="G65" s="4">
        <f t="shared" si="14"/>
        <v>-39083996</v>
      </c>
    </row>
    <row r="66" spans="1:7" x14ac:dyDescent="0.25">
      <c r="A66" s="44"/>
      <c r="B66" s="48"/>
      <c r="C66" s="48"/>
      <c r="D66" s="48"/>
      <c r="E66" s="48"/>
      <c r="F66" s="48"/>
      <c r="G66" s="48"/>
    </row>
    <row r="67" spans="1:7" x14ac:dyDescent="0.25">
      <c r="A67" s="3" t="s">
        <v>245</v>
      </c>
      <c r="B67" s="4">
        <v>0</v>
      </c>
      <c r="C67" s="4">
        <v>29427341.260000005</v>
      </c>
      <c r="D67" s="4">
        <v>29427341.260000005</v>
      </c>
      <c r="E67" s="4">
        <v>0</v>
      </c>
      <c r="F67" s="4">
        <v>0</v>
      </c>
      <c r="G67" s="4">
        <f t="shared" ref="B67:G67" si="15">G68</f>
        <v>0</v>
      </c>
    </row>
    <row r="68" spans="1:7" x14ac:dyDescent="0.25">
      <c r="A68" s="57" t="s">
        <v>246</v>
      </c>
      <c r="B68" s="59">
        <v>0</v>
      </c>
      <c r="C68" s="46">
        <v>29427341.260000005</v>
      </c>
      <c r="D68" s="46">
        <v>29427341.260000005</v>
      </c>
      <c r="E68" s="46">
        <v>0</v>
      </c>
      <c r="F68" s="46">
        <v>0</v>
      </c>
      <c r="G68" s="46">
        <f>F68-B68</f>
        <v>0</v>
      </c>
    </row>
    <row r="69" spans="1:7" x14ac:dyDescent="0.25">
      <c r="A69" s="44"/>
      <c r="B69" s="48"/>
      <c r="C69" s="48"/>
      <c r="D69" s="48"/>
      <c r="E69" s="48"/>
      <c r="F69" s="48"/>
      <c r="G69" s="48"/>
    </row>
    <row r="70" spans="1:7" x14ac:dyDescent="0.25">
      <c r="A70" s="3" t="s">
        <v>247</v>
      </c>
      <c r="B70" s="4">
        <f t="shared" ref="B70:G70" si="16">B41+B65+B67</f>
        <v>197134800</v>
      </c>
      <c r="C70" s="4">
        <f t="shared" si="16"/>
        <v>30728028.260000005</v>
      </c>
      <c r="D70" s="4">
        <f t="shared" si="16"/>
        <v>227862828.25999999</v>
      </c>
      <c r="E70" s="4">
        <f t="shared" si="16"/>
        <v>50031467.990000002</v>
      </c>
      <c r="F70" s="4">
        <f t="shared" si="16"/>
        <v>50031467.990000002</v>
      </c>
      <c r="G70" s="4">
        <f t="shared" si="16"/>
        <v>-147103332.01000002</v>
      </c>
    </row>
    <row r="71" spans="1:7" x14ac:dyDescent="0.25">
      <c r="A71" s="44"/>
      <c r="B71" s="48"/>
      <c r="C71" s="48"/>
      <c r="D71" s="48"/>
      <c r="E71" s="48"/>
      <c r="F71" s="48"/>
      <c r="G71" s="48"/>
    </row>
    <row r="72" spans="1:7" x14ac:dyDescent="0.25">
      <c r="A72" s="3" t="s">
        <v>248</v>
      </c>
      <c r="B72" s="48"/>
      <c r="C72" s="48"/>
      <c r="D72" s="48"/>
      <c r="E72" s="48"/>
      <c r="F72" s="48"/>
      <c r="G72" s="48"/>
    </row>
    <row r="73" spans="1:7" ht="30" x14ac:dyDescent="0.25">
      <c r="A73" s="66" t="s">
        <v>249</v>
      </c>
      <c r="B73" s="59">
        <v>0</v>
      </c>
      <c r="C73" s="46">
        <v>29427341.260000005</v>
      </c>
      <c r="D73" s="46">
        <v>29427341.260000005</v>
      </c>
      <c r="E73" s="46">
        <v>0</v>
      </c>
      <c r="F73" s="46">
        <v>0</v>
      </c>
      <c r="G73" s="46">
        <f>F73-B73</f>
        <v>0</v>
      </c>
    </row>
    <row r="74" spans="1:7" ht="30" x14ac:dyDescent="0.25">
      <c r="A74" s="66" t="s">
        <v>250</v>
      </c>
      <c r="B74" s="59">
        <v>0</v>
      </c>
      <c r="C74" s="46">
        <v>0</v>
      </c>
      <c r="D74" s="46">
        <v>0</v>
      </c>
      <c r="E74" s="46">
        <v>0</v>
      </c>
      <c r="F74" s="46">
        <v>0</v>
      </c>
      <c r="G74" s="46">
        <f>F74-B74</f>
        <v>0</v>
      </c>
    </row>
    <row r="75" spans="1:7" x14ac:dyDescent="0.25">
      <c r="A75" s="19" t="s">
        <v>251</v>
      </c>
      <c r="B75" s="4">
        <f t="shared" ref="B75:G75" si="17">B73+B74</f>
        <v>0</v>
      </c>
      <c r="C75" s="4">
        <f t="shared" si="17"/>
        <v>29427341.260000005</v>
      </c>
      <c r="D75" s="4">
        <f t="shared" si="17"/>
        <v>29427341.260000005</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zoomScale="85" zoomScaleNormal="85" workbookViewId="0">
      <selection sqref="A1:G1"/>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252</v>
      </c>
      <c r="B1" s="162"/>
      <c r="C1" s="162"/>
      <c r="D1" s="162"/>
      <c r="E1" s="162"/>
      <c r="F1" s="162"/>
      <c r="G1" s="163"/>
    </row>
    <row r="2" spans="1:7" x14ac:dyDescent="0.25">
      <c r="A2" s="120" t="str">
        <f>'Formato 1'!A2</f>
        <v>MUNICIPIO DOCTOR MORA, GTO.</v>
      </c>
      <c r="B2" s="120"/>
      <c r="C2" s="120"/>
      <c r="D2" s="120"/>
      <c r="E2" s="120"/>
      <c r="F2" s="120"/>
      <c r="G2" s="120"/>
    </row>
    <row r="3" spans="1:7" x14ac:dyDescent="0.25">
      <c r="A3" s="121" t="s">
        <v>253</v>
      </c>
      <c r="B3" s="121"/>
      <c r="C3" s="121"/>
      <c r="D3" s="121"/>
      <c r="E3" s="121"/>
      <c r="F3" s="121"/>
      <c r="G3" s="121"/>
    </row>
    <row r="4" spans="1:7" x14ac:dyDescent="0.25">
      <c r="A4" s="121" t="s">
        <v>254</v>
      </c>
      <c r="B4" s="121"/>
      <c r="C4" s="121"/>
      <c r="D4" s="121"/>
      <c r="E4" s="121"/>
      <c r="F4" s="121"/>
      <c r="G4" s="121"/>
    </row>
    <row r="5" spans="1:7" x14ac:dyDescent="0.25">
      <c r="A5" s="121" t="str">
        <f>'Formato 3'!A4</f>
        <v>DEL 1 DE ENERO DEL 2026 AL 31 DE MARZO DEL 2026</v>
      </c>
      <c r="B5" s="121"/>
      <c r="C5" s="121"/>
      <c r="D5" s="121"/>
      <c r="E5" s="121"/>
      <c r="F5" s="121"/>
      <c r="G5" s="121"/>
    </row>
    <row r="6" spans="1:7" ht="41.45" customHeight="1" x14ac:dyDescent="0.25">
      <c r="A6" s="122" t="s">
        <v>2</v>
      </c>
      <c r="B6" s="122"/>
      <c r="C6" s="122"/>
      <c r="D6" s="122"/>
      <c r="E6" s="122"/>
      <c r="F6" s="122"/>
      <c r="G6" s="122"/>
    </row>
    <row r="7" spans="1:7" x14ac:dyDescent="0.25">
      <c r="A7" s="167" t="s">
        <v>163</v>
      </c>
      <c r="B7" s="167" t="s">
        <v>255</v>
      </c>
      <c r="C7" s="167"/>
      <c r="D7" s="167"/>
      <c r="E7" s="167"/>
      <c r="F7" s="167"/>
      <c r="G7" s="168" t="s">
        <v>523</v>
      </c>
    </row>
    <row r="8" spans="1:7" ht="30" x14ac:dyDescent="0.25">
      <c r="A8" s="167"/>
      <c r="B8" s="7" t="s">
        <v>164</v>
      </c>
      <c r="C8" s="7" t="s">
        <v>256</v>
      </c>
      <c r="D8" s="7" t="s">
        <v>257</v>
      </c>
      <c r="E8" s="7" t="s">
        <v>148</v>
      </c>
      <c r="F8" s="7" t="s">
        <v>258</v>
      </c>
      <c r="G8" s="167"/>
    </row>
    <row r="9" spans="1:7" x14ac:dyDescent="0.25">
      <c r="A9" s="28" t="s">
        <v>259</v>
      </c>
      <c r="B9" s="82">
        <f t="shared" ref="B9:G9" si="0">SUM(B10,B18,B28,B38,B48,B58,B62,B71,B75)</f>
        <v>197134800.00000003</v>
      </c>
      <c r="C9" s="82">
        <f t="shared" si="0"/>
        <v>12180707.380000001</v>
      </c>
      <c r="D9" s="82">
        <f t="shared" si="0"/>
        <v>209315507.38</v>
      </c>
      <c r="E9" s="82">
        <f t="shared" si="0"/>
        <v>21671770.299999997</v>
      </c>
      <c r="F9" s="82">
        <f t="shared" si="0"/>
        <v>21670500.299999997</v>
      </c>
      <c r="G9" s="82">
        <f t="shared" si="0"/>
        <v>187643737.08000001</v>
      </c>
    </row>
    <row r="10" spans="1:7" x14ac:dyDescent="0.25">
      <c r="A10" s="83" t="s">
        <v>260</v>
      </c>
      <c r="B10" s="82">
        <f t="shared" ref="B10:G10" si="1">SUM(B11:B17)</f>
        <v>72276705.38000001</v>
      </c>
      <c r="C10" s="82">
        <f t="shared" si="1"/>
        <v>1401000</v>
      </c>
      <c r="D10" s="82">
        <f t="shared" si="1"/>
        <v>73677705.38000001</v>
      </c>
      <c r="E10" s="82">
        <f t="shared" si="1"/>
        <v>10068973.68</v>
      </c>
      <c r="F10" s="82">
        <f t="shared" si="1"/>
        <v>10068973.68</v>
      </c>
      <c r="G10" s="82">
        <f t="shared" si="1"/>
        <v>63608731.70000001</v>
      </c>
    </row>
    <row r="11" spans="1:7" x14ac:dyDescent="0.25">
      <c r="A11" s="84" t="s">
        <v>261</v>
      </c>
      <c r="B11" s="73">
        <v>53471210.760000005</v>
      </c>
      <c r="C11" s="73">
        <v>171983.2</v>
      </c>
      <c r="D11" s="73">
        <v>53643193.960000008</v>
      </c>
      <c r="E11" s="73">
        <v>8886216.1799999997</v>
      </c>
      <c r="F11" s="73">
        <v>8886216.1799999997</v>
      </c>
      <c r="G11" s="73">
        <f>D11-E11</f>
        <v>44756977.780000009</v>
      </c>
    </row>
    <row r="12" spans="1:7" x14ac:dyDescent="0.25">
      <c r="A12" s="84" t="s">
        <v>262</v>
      </c>
      <c r="B12" s="73">
        <v>2569630</v>
      </c>
      <c r="C12" s="73">
        <v>140000</v>
      </c>
      <c r="D12" s="73">
        <v>2709630</v>
      </c>
      <c r="E12" s="73">
        <v>475112.04</v>
      </c>
      <c r="F12" s="73">
        <v>475112.04</v>
      </c>
      <c r="G12" s="73">
        <f t="shared" ref="G12:G17" si="2">D12-E12</f>
        <v>2234517.96</v>
      </c>
    </row>
    <row r="13" spans="1:7" x14ac:dyDescent="0.25">
      <c r="A13" s="84" t="s">
        <v>263</v>
      </c>
      <c r="B13" s="73">
        <v>11701231.260000004</v>
      </c>
      <c r="C13" s="73">
        <v>369446.8</v>
      </c>
      <c r="D13" s="73">
        <v>12070678.060000004</v>
      </c>
      <c r="E13" s="73">
        <v>189453.15</v>
      </c>
      <c r="F13" s="73">
        <v>189453.15</v>
      </c>
      <c r="G13" s="73">
        <f t="shared" si="2"/>
        <v>11881224.910000004</v>
      </c>
    </row>
    <row r="14" spans="1:7" x14ac:dyDescent="0.25">
      <c r="A14" s="84" t="s">
        <v>264</v>
      </c>
      <c r="B14" s="73">
        <v>480000</v>
      </c>
      <c r="C14" s="73">
        <v>0</v>
      </c>
      <c r="D14" s="73">
        <v>480000</v>
      </c>
      <c r="E14" s="73">
        <v>0</v>
      </c>
      <c r="F14" s="73">
        <v>0</v>
      </c>
      <c r="G14" s="73">
        <f t="shared" si="2"/>
        <v>480000</v>
      </c>
    </row>
    <row r="15" spans="1:7" x14ac:dyDescent="0.25">
      <c r="A15" s="84" t="s">
        <v>265</v>
      </c>
      <c r="B15" s="73">
        <v>2646814.67</v>
      </c>
      <c r="C15" s="73">
        <v>-120000</v>
      </c>
      <c r="D15" s="73">
        <v>2526814.67</v>
      </c>
      <c r="E15" s="73">
        <v>518192.30999999994</v>
      </c>
      <c r="F15" s="73">
        <v>518192.30999999994</v>
      </c>
      <c r="G15" s="73">
        <f t="shared" si="2"/>
        <v>2008622.3599999999</v>
      </c>
    </row>
    <row r="16" spans="1:7" x14ac:dyDescent="0.25">
      <c r="A16" s="84" t="s">
        <v>266</v>
      </c>
      <c r="B16" s="73">
        <v>1407818.689999999</v>
      </c>
      <c r="C16" s="73">
        <v>0</v>
      </c>
      <c r="D16" s="73">
        <v>1407818.689999999</v>
      </c>
      <c r="E16" s="73">
        <v>0</v>
      </c>
      <c r="F16" s="73">
        <v>0</v>
      </c>
      <c r="G16" s="73">
        <f t="shared" si="2"/>
        <v>1407818.689999999</v>
      </c>
    </row>
    <row r="17" spans="1:7" x14ac:dyDescent="0.25">
      <c r="A17" s="84" t="s">
        <v>267</v>
      </c>
      <c r="B17" s="73">
        <v>0</v>
      </c>
      <c r="C17" s="73">
        <v>839570</v>
      </c>
      <c r="D17" s="73">
        <v>839570</v>
      </c>
      <c r="E17" s="73">
        <v>0</v>
      </c>
      <c r="F17" s="73">
        <v>0</v>
      </c>
      <c r="G17" s="73">
        <f t="shared" si="2"/>
        <v>839570</v>
      </c>
    </row>
    <row r="18" spans="1:7" x14ac:dyDescent="0.25">
      <c r="A18" s="83" t="s">
        <v>268</v>
      </c>
      <c r="B18" s="82">
        <f t="shared" ref="B18:G18" si="3">SUM(B19:B27)</f>
        <v>14295270</v>
      </c>
      <c r="C18" s="82">
        <f t="shared" si="3"/>
        <v>-53460.53</v>
      </c>
      <c r="D18" s="82">
        <f t="shared" si="3"/>
        <v>14241809.470000001</v>
      </c>
      <c r="E18" s="82">
        <f t="shared" si="3"/>
        <v>1782475.9999999998</v>
      </c>
      <c r="F18" s="82">
        <f t="shared" si="3"/>
        <v>1781206</v>
      </c>
      <c r="G18" s="82">
        <f t="shared" si="3"/>
        <v>12459333.469999999</v>
      </c>
    </row>
    <row r="19" spans="1:7" x14ac:dyDescent="0.25">
      <c r="A19" s="84" t="s">
        <v>269</v>
      </c>
      <c r="B19" s="73">
        <v>1567300</v>
      </c>
      <c r="C19" s="73">
        <v>10000</v>
      </c>
      <c r="D19" s="73">
        <v>1577300</v>
      </c>
      <c r="E19" s="73">
        <v>64149.599999999991</v>
      </c>
      <c r="F19" s="73">
        <v>64149.599999999991</v>
      </c>
      <c r="G19" s="73">
        <f>D19-E19</f>
        <v>1513150.4</v>
      </c>
    </row>
    <row r="20" spans="1:7" x14ac:dyDescent="0.25">
      <c r="A20" s="84" t="s">
        <v>270</v>
      </c>
      <c r="B20" s="73">
        <v>667500</v>
      </c>
      <c r="C20" s="73">
        <v>24710</v>
      </c>
      <c r="D20" s="73">
        <v>692210</v>
      </c>
      <c r="E20" s="73">
        <v>63767.67</v>
      </c>
      <c r="F20" s="73">
        <v>63767.67</v>
      </c>
      <c r="G20" s="73">
        <f t="shared" ref="G20:G27" si="4">D20-E20</f>
        <v>628442.32999999996</v>
      </c>
    </row>
    <row r="21" spans="1:7" x14ac:dyDescent="0.25">
      <c r="A21" s="84" t="s">
        <v>271</v>
      </c>
      <c r="B21" s="73">
        <v>0</v>
      </c>
      <c r="C21" s="73">
        <v>0</v>
      </c>
      <c r="D21" s="73">
        <v>0</v>
      </c>
      <c r="E21" s="73">
        <v>0</v>
      </c>
      <c r="F21" s="73">
        <v>0</v>
      </c>
      <c r="G21" s="73">
        <f t="shared" si="4"/>
        <v>0</v>
      </c>
    </row>
    <row r="22" spans="1:7" x14ac:dyDescent="0.25">
      <c r="A22" s="84" t="s">
        <v>272</v>
      </c>
      <c r="B22" s="73">
        <v>2793200</v>
      </c>
      <c r="C22" s="73">
        <v>855000</v>
      </c>
      <c r="D22" s="73">
        <v>3648200</v>
      </c>
      <c r="E22" s="73">
        <v>412360.45</v>
      </c>
      <c r="F22" s="73">
        <v>412360.45</v>
      </c>
      <c r="G22" s="73">
        <f t="shared" si="4"/>
        <v>3235839.55</v>
      </c>
    </row>
    <row r="23" spans="1:7" x14ac:dyDescent="0.25">
      <c r="A23" s="84" t="s">
        <v>273</v>
      </c>
      <c r="B23" s="73">
        <v>257000</v>
      </c>
      <c r="C23" s="73">
        <v>-20000</v>
      </c>
      <c r="D23" s="73">
        <v>237000</v>
      </c>
      <c r="E23" s="73">
        <v>33228</v>
      </c>
      <c r="F23" s="73">
        <v>33228</v>
      </c>
      <c r="G23" s="73">
        <f t="shared" si="4"/>
        <v>203772</v>
      </c>
    </row>
    <row r="24" spans="1:7" x14ac:dyDescent="0.25">
      <c r="A24" s="84" t="s">
        <v>274</v>
      </c>
      <c r="B24" s="73">
        <v>7229300</v>
      </c>
      <c r="C24" s="73">
        <v>-1293839</v>
      </c>
      <c r="D24" s="73">
        <v>5935461</v>
      </c>
      <c r="E24" s="73">
        <v>1193612.4699999997</v>
      </c>
      <c r="F24" s="73">
        <v>1192342.47</v>
      </c>
      <c r="G24" s="73">
        <f t="shared" si="4"/>
        <v>4741848.53</v>
      </c>
    </row>
    <row r="25" spans="1:7" x14ac:dyDescent="0.25">
      <c r="A25" s="84" t="s">
        <v>275</v>
      </c>
      <c r="B25" s="73">
        <v>1622970</v>
      </c>
      <c r="C25" s="73">
        <v>225617.47</v>
      </c>
      <c r="D25" s="73">
        <v>1848587.47</v>
      </c>
      <c r="E25" s="73">
        <v>0</v>
      </c>
      <c r="F25" s="73">
        <v>0</v>
      </c>
      <c r="G25" s="73">
        <f t="shared" si="4"/>
        <v>1848587.47</v>
      </c>
    </row>
    <row r="26" spans="1:7" x14ac:dyDescent="0.25">
      <c r="A26" s="84" t="s">
        <v>276</v>
      </c>
      <c r="B26" s="73">
        <v>0</v>
      </c>
      <c r="C26" s="73">
        <v>103000</v>
      </c>
      <c r="D26" s="73">
        <v>103000</v>
      </c>
      <c r="E26" s="73">
        <v>0</v>
      </c>
      <c r="F26" s="73">
        <v>0</v>
      </c>
      <c r="G26" s="73">
        <f t="shared" si="4"/>
        <v>103000</v>
      </c>
    </row>
    <row r="27" spans="1:7" x14ac:dyDescent="0.25">
      <c r="A27" s="84" t="s">
        <v>277</v>
      </c>
      <c r="B27" s="73">
        <v>158000</v>
      </c>
      <c r="C27" s="73">
        <v>42051</v>
      </c>
      <c r="D27" s="73">
        <v>200051</v>
      </c>
      <c r="E27" s="73">
        <v>15357.81</v>
      </c>
      <c r="F27" s="73">
        <v>15357.81</v>
      </c>
      <c r="G27" s="73">
        <f t="shared" si="4"/>
        <v>184693.19</v>
      </c>
    </row>
    <row r="28" spans="1:7" x14ac:dyDescent="0.25">
      <c r="A28" s="83" t="s">
        <v>278</v>
      </c>
      <c r="B28" s="82">
        <f t="shared" ref="B28:G28" si="5">SUM(B29:B37)</f>
        <v>35200699.949999996</v>
      </c>
      <c r="C28" s="82">
        <f t="shared" si="5"/>
        <v>780153.24000000011</v>
      </c>
      <c r="D28" s="82">
        <f t="shared" si="5"/>
        <v>35980853.189999998</v>
      </c>
      <c r="E28" s="82">
        <f t="shared" si="5"/>
        <v>5823711.8199999994</v>
      </c>
      <c r="F28" s="82">
        <f t="shared" si="5"/>
        <v>5823711.8199999994</v>
      </c>
      <c r="G28" s="82">
        <f t="shared" si="5"/>
        <v>30157141.370000001</v>
      </c>
    </row>
    <row r="29" spans="1:7" x14ac:dyDescent="0.25">
      <c r="A29" s="84" t="s">
        <v>279</v>
      </c>
      <c r="B29" s="73">
        <v>6706715.9199999999</v>
      </c>
      <c r="C29" s="73">
        <v>246194.33000000002</v>
      </c>
      <c r="D29" s="73">
        <v>6952910.25</v>
      </c>
      <c r="E29" s="73">
        <v>628616.36</v>
      </c>
      <c r="F29" s="73">
        <v>628616.36</v>
      </c>
      <c r="G29" s="73">
        <f>D29-E29</f>
        <v>6324293.8899999997</v>
      </c>
    </row>
    <row r="30" spans="1:7" x14ac:dyDescent="0.25">
      <c r="A30" s="84" t="s">
        <v>280</v>
      </c>
      <c r="B30" s="73">
        <v>1481500</v>
      </c>
      <c r="C30" s="73">
        <v>870000</v>
      </c>
      <c r="D30" s="73">
        <v>2351500</v>
      </c>
      <c r="E30" s="73">
        <v>92658.72</v>
      </c>
      <c r="F30" s="73">
        <v>92658.72</v>
      </c>
      <c r="G30" s="73">
        <f t="shared" ref="G30:G37" si="6">D30-E30</f>
        <v>2258841.2799999998</v>
      </c>
    </row>
    <row r="31" spans="1:7" x14ac:dyDescent="0.25">
      <c r="A31" s="84" t="s">
        <v>281</v>
      </c>
      <c r="B31" s="73">
        <v>3740552.8</v>
      </c>
      <c r="C31" s="73">
        <v>-559220.06999999995</v>
      </c>
      <c r="D31" s="73">
        <v>3181332.73</v>
      </c>
      <c r="E31" s="73">
        <v>367457.02999999997</v>
      </c>
      <c r="F31" s="73">
        <v>367457.02999999997</v>
      </c>
      <c r="G31" s="73">
        <f t="shared" si="6"/>
        <v>2813875.7</v>
      </c>
    </row>
    <row r="32" spans="1:7" x14ac:dyDescent="0.25">
      <c r="A32" s="84" t="s">
        <v>282</v>
      </c>
      <c r="B32" s="73">
        <v>1006000</v>
      </c>
      <c r="C32" s="73">
        <v>16000</v>
      </c>
      <c r="D32" s="73">
        <v>1022000</v>
      </c>
      <c r="E32" s="73">
        <v>580992.08000000007</v>
      </c>
      <c r="F32" s="73">
        <v>580992.08000000007</v>
      </c>
      <c r="G32" s="73">
        <f t="shared" si="6"/>
        <v>441007.91999999993</v>
      </c>
    </row>
    <row r="33" spans="1:7" ht="14.45" customHeight="1" x14ac:dyDescent="0.25">
      <c r="A33" s="84" t="s">
        <v>283</v>
      </c>
      <c r="B33" s="73">
        <v>2228000</v>
      </c>
      <c r="C33" s="73">
        <v>155000</v>
      </c>
      <c r="D33" s="73">
        <v>2383000</v>
      </c>
      <c r="E33" s="73">
        <v>411504.91000000003</v>
      </c>
      <c r="F33" s="73">
        <v>411504.91000000003</v>
      </c>
      <c r="G33" s="73">
        <f t="shared" si="6"/>
        <v>1971495.0899999999</v>
      </c>
    </row>
    <row r="34" spans="1:7" ht="14.45" customHeight="1" x14ac:dyDescent="0.25">
      <c r="A34" s="84" t="s">
        <v>284</v>
      </c>
      <c r="B34" s="73">
        <v>866200</v>
      </c>
      <c r="C34" s="73">
        <v>55100</v>
      </c>
      <c r="D34" s="73">
        <v>921300</v>
      </c>
      <c r="E34" s="73">
        <v>291309.52999999997</v>
      </c>
      <c r="F34" s="73">
        <v>291309.52999999997</v>
      </c>
      <c r="G34" s="73">
        <f t="shared" si="6"/>
        <v>629990.47</v>
      </c>
    </row>
    <row r="35" spans="1:7" ht="14.45" customHeight="1" x14ac:dyDescent="0.25">
      <c r="A35" s="84" t="s">
        <v>285</v>
      </c>
      <c r="B35" s="73">
        <v>721800</v>
      </c>
      <c r="C35" s="73">
        <v>30000</v>
      </c>
      <c r="D35" s="73">
        <v>751800</v>
      </c>
      <c r="E35" s="73">
        <v>60660.94999999999</v>
      </c>
      <c r="F35" s="73">
        <v>60660.95</v>
      </c>
      <c r="G35" s="73">
        <f t="shared" si="6"/>
        <v>691139.05</v>
      </c>
    </row>
    <row r="36" spans="1:7" ht="14.45" customHeight="1" x14ac:dyDescent="0.25">
      <c r="A36" s="84" t="s">
        <v>286</v>
      </c>
      <c r="B36" s="73">
        <v>15339000</v>
      </c>
      <c r="C36" s="73">
        <v>-12000</v>
      </c>
      <c r="D36" s="73">
        <v>15327000</v>
      </c>
      <c r="E36" s="73">
        <v>3163180.44</v>
      </c>
      <c r="F36" s="73">
        <v>3163180.44</v>
      </c>
      <c r="G36" s="73">
        <f t="shared" si="6"/>
        <v>12163819.560000001</v>
      </c>
    </row>
    <row r="37" spans="1:7" ht="14.45" customHeight="1" x14ac:dyDescent="0.25">
      <c r="A37" s="84" t="s">
        <v>287</v>
      </c>
      <c r="B37" s="73">
        <v>3110931.23</v>
      </c>
      <c r="C37" s="73">
        <v>-20921.020000000011</v>
      </c>
      <c r="D37" s="73">
        <v>3090010.21</v>
      </c>
      <c r="E37" s="73">
        <v>227331.8</v>
      </c>
      <c r="F37" s="73">
        <v>227331.80000000002</v>
      </c>
      <c r="G37" s="73">
        <f t="shared" si="6"/>
        <v>2862678.41</v>
      </c>
    </row>
    <row r="38" spans="1:7" x14ac:dyDescent="0.25">
      <c r="A38" s="83" t="s">
        <v>288</v>
      </c>
      <c r="B38" s="82">
        <f t="shared" ref="B38:G38" si="7">SUM(B39:B47)</f>
        <v>26341922.079999998</v>
      </c>
      <c r="C38" s="82">
        <f t="shared" si="7"/>
        <v>1400380.78</v>
      </c>
      <c r="D38" s="82">
        <f t="shared" si="7"/>
        <v>27742302.859999999</v>
      </c>
      <c r="E38" s="82">
        <f t="shared" si="7"/>
        <v>3648681.01</v>
      </c>
      <c r="F38" s="82">
        <f t="shared" si="7"/>
        <v>3648681.01</v>
      </c>
      <c r="G38" s="82">
        <f t="shared" si="7"/>
        <v>24093621.850000001</v>
      </c>
    </row>
    <row r="39" spans="1:7" x14ac:dyDescent="0.25">
      <c r="A39" s="84" t="s">
        <v>289</v>
      </c>
      <c r="B39" s="73">
        <v>17240113</v>
      </c>
      <c r="C39" s="73">
        <v>400000</v>
      </c>
      <c r="D39" s="73">
        <v>17640113</v>
      </c>
      <c r="E39" s="73">
        <v>2412531</v>
      </c>
      <c r="F39" s="73">
        <v>2412531</v>
      </c>
      <c r="G39" s="73">
        <f>D39-E39</f>
        <v>15227582</v>
      </c>
    </row>
    <row r="40" spans="1:7" x14ac:dyDescent="0.25">
      <c r="A40" s="84" t="s">
        <v>290</v>
      </c>
      <c r="B40" s="73">
        <v>0</v>
      </c>
      <c r="C40" s="73">
        <v>0</v>
      </c>
      <c r="D40" s="73">
        <v>0</v>
      </c>
      <c r="E40" s="73">
        <v>0</v>
      </c>
      <c r="F40" s="73">
        <v>0</v>
      </c>
      <c r="G40" s="73">
        <f t="shared" ref="G40:G47" si="8">D40-E40</f>
        <v>0</v>
      </c>
    </row>
    <row r="41" spans="1:7" x14ac:dyDescent="0.25">
      <c r="A41" s="84" t="s">
        <v>291</v>
      </c>
      <c r="B41" s="73">
        <v>0</v>
      </c>
      <c r="C41" s="73">
        <v>0</v>
      </c>
      <c r="D41" s="73">
        <v>0</v>
      </c>
      <c r="E41" s="73">
        <v>0</v>
      </c>
      <c r="F41" s="73">
        <v>0</v>
      </c>
      <c r="G41" s="73">
        <f t="shared" si="8"/>
        <v>0</v>
      </c>
    </row>
    <row r="42" spans="1:7" x14ac:dyDescent="0.25">
      <c r="A42" s="84" t="s">
        <v>292</v>
      </c>
      <c r="B42" s="73">
        <v>9101809.0800000001</v>
      </c>
      <c r="C42" s="73">
        <v>1000380.78</v>
      </c>
      <c r="D42" s="73">
        <v>10102189.859999999</v>
      </c>
      <c r="E42" s="73">
        <v>1236150.01</v>
      </c>
      <c r="F42" s="73">
        <v>1236150.01</v>
      </c>
      <c r="G42" s="73">
        <f t="shared" si="8"/>
        <v>8866039.8499999996</v>
      </c>
    </row>
    <row r="43" spans="1:7" x14ac:dyDescent="0.25">
      <c r="A43" s="84" t="s">
        <v>293</v>
      </c>
      <c r="B43" s="73">
        <v>0</v>
      </c>
      <c r="C43" s="73">
        <v>0</v>
      </c>
      <c r="D43" s="73">
        <v>0</v>
      </c>
      <c r="E43" s="73">
        <v>0</v>
      </c>
      <c r="F43" s="73">
        <v>0</v>
      </c>
      <c r="G43" s="73">
        <f t="shared" si="8"/>
        <v>0</v>
      </c>
    </row>
    <row r="44" spans="1:7" x14ac:dyDescent="0.25">
      <c r="A44" s="84" t="s">
        <v>294</v>
      </c>
      <c r="B44" s="73">
        <v>0</v>
      </c>
      <c r="C44" s="73">
        <v>0</v>
      </c>
      <c r="D44" s="73">
        <v>0</v>
      </c>
      <c r="E44" s="73">
        <v>0</v>
      </c>
      <c r="F44" s="73">
        <v>0</v>
      </c>
      <c r="G44" s="73">
        <f t="shared" si="8"/>
        <v>0</v>
      </c>
    </row>
    <row r="45" spans="1:7" x14ac:dyDescent="0.25">
      <c r="A45" s="84" t="s">
        <v>295</v>
      </c>
      <c r="B45" s="73">
        <v>0</v>
      </c>
      <c r="C45" s="73">
        <v>0</v>
      </c>
      <c r="D45" s="73">
        <v>0</v>
      </c>
      <c r="E45" s="73">
        <v>0</v>
      </c>
      <c r="F45" s="73">
        <v>0</v>
      </c>
      <c r="G45" s="73">
        <f t="shared" si="8"/>
        <v>0</v>
      </c>
    </row>
    <row r="46" spans="1:7" x14ac:dyDescent="0.25">
      <c r="A46" s="84" t="s">
        <v>296</v>
      </c>
      <c r="B46" s="73">
        <v>0</v>
      </c>
      <c r="C46" s="73">
        <v>0</v>
      </c>
      <c r="D46" s="73">
        <v>0</v>
      </c>
      <c r="E46" s="73">
        <v>0</v>
      </c>
      <c r="F46" s="73">
        <v>0</v>
      </c>
      <c r="G46" s="73">
        <f t="shared" si="8"/>
        <v>0</v>
      </c>
    </row>
    <row r="47" spans="1:7" x14ac:dyDescent="0.25">
      <c r="A47" s="84" t="s">
        <v>297</v>
      </c>
      <c r="B47" s="73">
        <v>0</v>
      </c>
      <c r="C47" s="73">
        <v>0</v>
      </c>
      <c r="D47" s="73">
        <v>0</v>
      </c>
      <c r="E47" s="73">
        <v>0</v>
      </c>
      <c r="F47" s="73">
        <v>0</v>
      </c>
      <c r="G47" s="73">
        <f t="shared" si="8"/>
        <v>0</v>
      </c>
    </row>
    <row r="48" spans="1:7" x14ac:dyDescent="0.25">
      <c r="A48" s="83" t="s">
        <v>298</v>
      </c>
      <c r="B48" s="82">
        <f t="shared" ref="B48:G48" si="9">SUM(B49:B57)</f>
        <v>1750250</v>
      </c>
      <c r="C48" s="82">
        <f t="shared" si="9"/>
        <v>1254989</v>
      </c>
      <c r="D48" s="82">
        <f t="shared" si="9"/>
        <v>3005239</v>
      </c>
      <c r="E48" s="82">
        <f t="shared" si="9"/>
        <v>115568.73</v>
      </c>
      <c r="F48" s="82">
        <f t="shared" si="9"/>
        <v>115568.73</v>
      </c>
      <c r="G48" s="82">
        <f t="shared" si="9"/>
        <v>2889670.2699999996</v>
      </c>
    </row>
    <row r="49" spans="1:7" x14ac:dyDescent="0.25">
      <c r="A49" s="84" t="s">
        <v>299</v>
      </c>
      <c r="B49" s="73">
        <v>1235250</v>
      </c>
      <c r="C49" s="73">
        <v>375889</v>
      </c>
      <c r="D49" s="73">
        <v>1611139</v>
      </c>
      <c r="E49" s="73">
        <v>81879.03</v>
      </c>
      <c r="F49" s="73">
        <v>81879.03</v>
      </c>
      <c r="G49" s="73">
        <f>D49-E49</f>
        <v>1529259.97</v>
      </c>
    </row>
    <row r="50" spans="1:7" x14ac:dyDescent="0.25">
      <c r="A50" s="84" t="s">
        <v>300</v>
      </c>
      <c r="B50" s="73">
        <v>35000</v>
      </c>
      <c r="C50" s="73">
        <v>85500</v>
      </c>
      <c r="D50" s="73">
        <v>120500</v>
      </c>
      <c r="E50" s="73">
        <v>0</v>
      </c>
      <c r="F50" s="73">
        <v>0</v>
      </c>
      <c r="G50" s="73">
        <f t="shared" ref="G50:G57" si="10">D50-E50</f>
        <v>120500</v>
      </c>
    </row>
    <row r="51" spans="1:7" x14ac:dyDescent="0.25">
      <c r="A51" s="84" t="s">
        <v>301</v>
      </c>
      <c r="B51" s="73">
        <v>30000</v>
      </c>
      <c r="C51" s="73">
        <v>0</v>
      </c>
      <c r="D51" s="73">
        <v>30000</v>
      </c>
      <c r="E51" s="73">
        <v>0</v>
      </c>
      <c r="F51" s="73">
        <v>0</v>
      </c>
      <c r="G51" s="73">
        <f t="shared" si="10"/>
        <v>30000</v>
      </c>
    </row>
    <row r="52" spans="1:7" x14ac:dyDescent="0.25">
      <c r="A52" s="84" t="s">
        <v>302</v>
      </c>
      <c r="B52" s="73">
        <v>30000</v>
      </c>
      <c r="C52" s="73">
        <v>100000</v>
      </c>
      <c r="D52" s="73">
        <v>130000</v>
      </c>
      <c r="E52" s="73">
        <v>0</v>
      </c>
      <c r="F52" s="73">
        <v>0</v>
      </c>
      <c r="G52" s="73">
        <f t="shared" si="10"/>
        <v>130000</v>
      </c>
    </row>
    <row r="53" spans="1:7" x14ac:dyDescent="0.25">
      <c r="A53" s="84" t="s">
        <v>303</v>
      </c>
      <c r="B53" s="73">
        <v>0</v>
      </c>
      <c r="C53" s="73">
        <v>693600</v>
      </c>
      <c r="D53" s="73">
        <v>693600</v>
      </c>
      <c r="E53" s="73">
        <v>0</v>
      </c>
      <c r="F53" s="73">
        <v>0</v>
      </c>
      <c r="G53" s="73">
        <f t="shared" si="10"/>
        <v>693600</v>
      </c>
    </row>
    <row r="54" spans="1:7" x14ac:dyDescent="0.25">
      <c r="A54" s="84" t="s">
        <v>304</v>
      </c>
      <c r="B54" s="73">
        <v>70000</v>
      </c>
      <c r="C54" s="73">
        <v>0</v>
      </c>
      <c r="D54" s="73">
        <v>70000</v>
      </c>
      <c r="E54" s="73">
        <v>33689.699999999997</v>
      </c>
      <c r="F54" s="73">
        <v>33689.699999999997</v>
      </c>
      <c r="G54" s="73">
        <f t="shared" si="10"/>
        <v>36310.300000000003</v>
      </c>
    </row>
    <row r="55" spans="1:7" x14ac:dyDescent="0.25">
      <c r="A55" s="84" t="s">
        <v>305</v>
      </c>
      <c r="B55" s="73">
        <v>0</v>
      </c>
      <c r="C55" s="73">
        <v>0</v>
      </c>
      <c r="D55" s="73">
        <v>0</v>
      </c>
      <c r="E55" s="73">
        <v>0</v>
      </c>
      <c r="F55" s="73">
        <v>0</v>
      </c>
      <c r="G55" s="73">
        <f t="shared" si="10"/>
        <v>0</v>
      </c>
    </row>
    <row r="56" spans="1:7" x14ac:dyDescent="0.25">
      <c r="A56" s="84" t="s">
        <v>306</v>
      </c>
      <c r="B56" s="73">
        <v>200000</v>
      </c>
      <c r="C56" s="73">
        <v>0</v>
      </c>
      <c r="D56" s="73">
        <v>200000</v>
      </c>
      <c r="E56" s="73">
        <v>0</v>
      </c>
      <c r="F56" s="73">
        <v>0</v>
      </c>
      <c r="G56" s="73">
        <f t="shared" si="10"/>
        <v>200000</v>
      </c>
    </row>
    <row r="57" spans="1:7" x14ac:dyDescent="0.25">
      <c r="A57" s="84" t="s">
        <v>307</v>
      </c>
      <c r="B57" s="73">
        <v>150000</v>
      </c>
      <c r="C57" s="73">
        <v>0</v>
      </c>
      <c r="D57" s="73">
        <v>150000</v>
      </c>
      <c r="E57" s="73">
        <v>0</v>
      </c>
      <c r="F57" s="73">
        <v>0</v>
      </c>
      <c r="G57" s="73">
        <f t="shared" si="10"/>
        <v>150000</v>
      </c>
    </row>
    <row r="58" spans="1:7" x14ac:dyDescent="0.25">
      <c r="A58" s="83" t="s">
        <v>308</v>
      </c>
      <c r="B58" s="82">
        <f t="shared" ref="B58:G58" si="11">SUM(B59:B61)</f>
        <v>44505000.009999998</v>
      </c>
      <c r="C58" s="82">
        <f t="shared" si="11"/>
        <v>9661797.4700000007</v>
      </c>
      <c r="D58" s="82">
        <f t="shared" si="11"/>
        <v>54166797.479999997</v>
      </c>
      <c r="E58" s="82">
        <f t="shared" si="11"/>
        <v>232359.06</v>
      </c>
      <c r="F58" s="82">
        <f t="shared" si="11"/>
        <v>232359.06</v>
      </c>
      <c r="G58" s="82">
        <f t="shared" si="11"/>
        <v>53934438.419999994</v>
      </c>
    </row>
    <row r="59" spans="1:7" x14ac:dyDescent="0.25">
      <c r="A59" s="84" t="s">
        <v>309</v>
      </c>
      <c r="B59" s="73">
        <v>38746669.32</v>
      </c>
      <c r="C59" s="73">
        <v>6727461.6100000003</v>
      </c>
      <c r="D59" s="73">
        <v>45474130.93</v>
      </c>
      <c r="E59" s="73">
        <v>232359.06</v>
      </c>
      <c r="F59" s="73">
        <v>232359.06</v>
      </c>
      <c r="G59" s="73">
        <f>D59-E59</f>
        <v>45241771.869999997</v>
      </c>
    </row>
    <row r="60" spans="1:7" x14ac:dyDescent="0.25">
      <c r="A60" s="84" t="s">
        <v>310</v>
      </c>
      <c r="B60" s="73">
        <v>5758330.6899999995</v>
      </c>
      <c r="C60" s="73">
        <v>2934335.86</v>
      </c>
      <c r="D60" s="73">
        <v>8692666.5499999989</v>
      </c>
      <c r="E60" s="73">
        <v>0</v>
      </c>
      <c r="F60" s="73">
        <v>0</v>
      </c>
      <c r="G60" s="73">
        <f t="shared" ref="G60:G61" si="12">D60-E60</f>
        <v>8692666.5499999989</v>
      </c>
    </row>
    <row r="61" spans="1:7" x14ac:dyDescent="0.25">
      <c r="A61" s="84" t="s">
        <v>311</v>
      </c>
      <c r="B61" s="73">
        <v>0</v>
      </c>
      <c r="C61" s="73">
        <v>0</v>
      </c>
      <c r="D61" s="73">
        <v>0</v>
      </c>
      <c r="E61" s="73">
        <v>0</v>
      </c>
      <c r="F61" s="73">
        <v>0</v>
      </c>
      <c r="G61" s="73">
        <f t="shared" si="12"/>
        <v>0</v>
      </c>
    </row>
    <row r="62" spans="1:7" x14ac:dyDescent="0.25">
      <c r="A62" s="83" t="s">
        <v>312</v>
      </c>
      <c r="B62" s="82">
        <f t="shared" ref="B62:G62" si="13">SUM(B63:B67,B69:B70)</f>
        <v>2358952.58</v>
      </c>
      <c r="C62" s="82">
        <f t="shared" si="13"/>
        <v>-2014152.58</v>
      </c>
      <c r="D62" s="82">
        <f t="shared" si="13"/>
        <v>344800</v>
      </c>
      <c r="E62" s="82">
        <f t="shared" si="13"/>
        <v>0</v>
      </c>
      <c r="F62" s="82">
        <f t="shared" si="13"/>
        <v>0</v>
      </c>
      <c r="G62" s="82">
        <f t="shared" si="13"/>
        <v>344800</v>
      </c>
    </row>
    <row r="63" spans="1:7" x14ac:dyDescent="0.25">
      <c r="A63" s="84" t="s">
        <v>313</v>
      </c>
      <c r="B63" s="73">
        <v>0</v>
      </c>
      <c r="C63" s="73">
        <v>0</v>
      </c>
      <c r="D63" s="73">
        <v>0</v>
      </c>
      <c r="E63" s="73">
        <v>0</v>
      </c>
      <c r="F63" s="73">
        <v>0</v>
      </c>
      <c r="G63" s="73">
        <f>D63-E63</f>
        <v>0</v>
      </c>
    </row>
    <row r="64" spans="1:7" x14ac:dyDescent="0.25">
      <c r="A64" s="84" t="s">
        <v>314</v>
      </c>
      <c r="B64" s="73">
        <v>0</v>
      </c>
      <c r="C64" s="73">
        <v>0</v>
      </c>
      <c r="D64" s="73">
        <v>0</v>
      </c>
      <c r="E64" s="73">
        <v>0</v>
      </c>
      <c r="F64" s="73">
        <v>0</v>
      </c>
      <c r="G64" s="73">
        <f t="shared" ref="G64:G70" si="14">D64-E64</f>
        <v>0</v>
      </c>
    </row>
    <row r="65" spans="1:7" x14ac:dyDescent="0.25">
      <c r="A65" s="84" t="s">
        <v>315</v>
      </c>
      <c r="B65" s="73">
        <v>0</v>
      </c>
      <c r="C65" s="73">
        <v>0</v>
      </c>
      <c r="D65" s="73">
        <v>0</v>
      </c>
      <c r="E65" s="73">
        <v>0</v>
      </c>
      <c r="F65" s="73">
        <v>0</v>
      </c>
      <c r="G65" s="73">
        <f t="shared" si="14"/>
        <v>0</v>
      </c>
    </row>
    <row r="66" spans="1:7" x14ac:dyDescent="0.25">
      <c r="A66" s="84" t="s">
        <v>316</v>
      </c>
      <c r="B66" s="73">
        <v>0</v>
      </c>
      <c r="C66" s="73">
        <v>0</v>
      </c>
      <c r="D66" s="73">
        <v>0</v>
      </c>
      <c r="E66" s="73">
        <v>0</v>
      </c>
      <c r="F66" s="73">
        <v>0</v>
      </c>
      <c r="G66" s="73">
        <f t="shared" si="14"/>
        <v>0</v>
      </c>
    </row>
    <row r="67" spans="1:7" x14ac:dyDescent="0.25">
      <c r="A67" s="84" t="s">
        <v>317</v>
      </c>
      <c r="B67" s="73">
        <v>0</v>
      </c>
      <c r="C67" s="73">
        <v>0</v>
      </c>
      <c r="D67" s="73">
        <v>0</v>
      </c>
      <c r="E67" s="73">
        <v>0</v>
      </c>
      <c r="F67" s="73">
        <v>0</v>
      </c>
      <c r="G67" s="73">
        <f t="shared" si="14"/>
        <v>0</v>
      </c>
    </row>
    <row r="68" spans="1:7" x14ac:dyDescent="0.25">
      <c r="A68" s="84" t="s">
        <v>318</v>
      </c>
      <c r="B68" s="73">
        <v>0</v>
      </c>
      <c r="C68" s="73">
        <v>0</v>
      </c>
      <c r="D68" s="73">
        <v>0</v>
      </c>
      <c r="E68" s="73">
        <v>0</v>
      </c>
      <c r="F68" s="73">
        <v>0</v>
      </c>
      <c r="G68" s="73">
        <f t="shared" si="14"/>
        <v>0</v>
      </c>
    </row>
    <row r="69" spans="1:7" x14ac:dyDescent="0.25">
      <c r="A69" s="84" t="s">
        <v>319</v>
      </c>
      <c r="B69" s="73">
        <v>0</v>
      </c>
      <c r="C69" s="73">
        <v>0</v>
      </c>
      <c r="D69" s="73">
        <v>0</v>
      </c>
      <c r="E69" s="73">
        <v>0</v>
      </c>
      <c r="F69" s="73">
        <v>0</v>
      </c>
      <c r="G69" s="73">
        <f t="shared" si="14"/>
        <v>0</v>
      </c>
    </row>
    <row r="70" spans="1:7" x14ac:dyDescent="0.25">
      <c r="A70" s="84" t="s">
        <v>320</v>
      </c>
      <c r="B70" s="73">
        <v>2358952.58</v>
      </c>
      <c r="C70" s="73">
        <v>-2014152.58</v>
      </c>
      <c r="D70" s="73">
        <v>344800</v>
      </c>
      <c r="E70" s="73">
        <v>0</v>
      </c>
      <c r="F70" s="73">
        <v>0</v>
      </c>
      <c r="G70" s="73">
        <f t="shared" si="14"/>
        <v>344800</v>
      </c>
    </row>
    <row r="71" spans="1:7" x14ac:dyDescent="0.25">
      <c r="A71" s="83" t="s">
        <v>321</v>
      </c>
      <c r="B71" s="82">
        <f t="shared" ref="B71:G71" si="15">SUM(B72:B74)</f>
        <v>406000</v>
      </c>
      <c r="C71" s="82">
        <f t="shared" si="15"/>
        <v>-250000</v>
      </c>
      <c r="D71" s="82">
        <f t="shared" si="15"/>
        <v>156000</v>
      </c>
      <c r="E71" s="82">
        <f t="shared" si="15"/>
        <v>0</v>
      </c>
      <c r="F71" s="82">
        <f t="shared" si="15"/>
        <v>0</v>
      </c>
      <c r="G71" s="82">
        <f t="shared" si="15"/>
        <v>156000</v>
      </c>
    </row>
    <row r="72" spans="1:7" x14ac:dyDescent="0.25">
      <c r="A72" s="84" t="s">
        <v>322</v>
      </c>
      <c r="B72" s="73">
        <v>0</v>
      </c>
      <c r="C72" s="73">
        <v>0</v>
      </c>
      <c r="D72" s="73">
        <v>0</v>
      </c>
      <c r="E72" s="73">
        <v>0</v>
      </c>
      <c r="F72" s="73">
        <v>0</v>
      </c>
      <c r="G72" s="73">
        <f>D72-E72</f>
        <v>0</v>
      </c>
    </row>
    <row r="73" spans="1:7" x14ac:dyDescent="0.25">
      <c r="A73" s="84" t="s">
        <v>323</v>
      </c>
      <c r="B73" s="73">
        <v>0</v>
      </c>
      <c r="C73" s="73">
        <v>0</v>
      </c>
      <c r="D73" s="73">
        <v>0</v>
      </c>
      <c r="E73" s="73">
        <v>0</v>
      </c>
      <c r="F73" s="73">
        <v>0</v>
      </c>
      <c r="G73" s="73">
        <f t="shared" ref="G73:G74" si="16">D73-E73</f>
        <v>0</v>
      </c>
    </row>
    <row r="74" spans="1:7" x14ac:dyDescent="0.25">
      <c r="A74" s="84" t="s">
        <v>324</v>
      </c>
      <c r="B74" s="73">
        <v>406000</v>
      </c>
      <c r="C74" s="73">
        <v>-250000</v>
      </c>
      <c r="D74" s="73">
        <v>156000</v>
      </c>
      <c r="E74" s="73">
        <v>0</v>
      </c>
      <c r="F74" s="73">
        <v>0</v>
      </c>
      <c r="G74" s="73">
        <f t="shared" si="16"/>
        <v>156000</v>
      </c>
    </row>
    <row r="75" spans="1:7" x14ac:dyDescent="0.25">
      <c r="A75" s="83" t="s">
        <v>325</v>
      </c>
      <c r="B75" s="82">
        <f t="shared" ref="B75:G75" si="17">SUM(B76:B82)</f>
        <v>0</v>
      </c>
      <c r="C75" s="82">
        <f t="shared" si="17"/>
        <v>0</v>
      </c>
      <c r="D75" s="82">
        <f t="shared" si="17"/>
        <v>0</v>
      </c>
      <c r="E75" s="82">
        <f t="shared" si="17"/>
        <v>0</v>
      </c>
      <c r="F75" s="82">
        <f t="shared" si="17"/>
        <v>0</v>
      </c>
      <c r="G75" s="82">
        <f t="shared" si="17"/>
        <v>0</v>
      </c>
    </row>
    <row r="76" spans="1:7" x14ac:dyDescent="0.25">
      <c r="A76" s="84" t="s">
        <v>326</v>
      </c>
      <c r="B76" s="73">
        <v>0</v>
      </c>
      <c r="C76" s="73">
        <v>0</v>
      </c>
      <c r="D76" s="73">
        <v>0</v>
      </c>
      <c r="E76" s="73">
        <v>0</v>
      </c>
      <c r="F76" s="73">
        <v>0</v>
      </c>
      <c r="G76" s="73">
        <f>D76-E76</f>
        <v>0</v>
      </c>
    </row>
    <row r="77" spans="1:7" x14ac:dyDescent="0.25">
      <c r="A77" s="84" t="s">
        <v>327</v>
      </c>
      <c r="B77" s="73">
        <v>0</v>
      </c>
      <c r="C77" s="73">
        <v>0</v>
      </c>
      <c r="D77" s="73">
        <v>0</v>
      </c>
      <c r="E77" s="73">
        <v>0</v>
      </c>
      <c r="F77" s="73">
        <v>0</v>
      </c>
      <c r="G77" s="73">
        <f t="shared" ref="G77:G82" si="18">D77-E77</f>
        <v>0</v>
      </c>
    </row>
    <row r="78" spans="1:7" x14ac:dyDescent="0.25">
      <c r="A78" s="84" t="s">
        <v>328</v>
      </c>
      <c r="B78" s="73">
        <v>0</v>
      </c>
      <c r="C78" s="73">
        <v>0</v>
      </c>
      <c r="D78" s="73">
        <v>0</v>
      </c>
      <c r="E78" s="73">
        <v>0</v>
      </c>
      <c r="F78" s="73">
        <v>0</v>
      </c>
      <c r="G78" s="73">
        <f t="shared" si="18"/>
        <v>0</v>
      </c>
    </row>
    <row r="79" spans="1:7" x14ac:dyDescent="0.25">
      <c r="A79" s="84" t="s">
        <v>329</v>
      </c>
      <c r="B79" s="73">
        <v>0</v>
      </c>
      <c r="C79" s="73">
        <v>0</v>
      </c>
      <c r="D79" s="73">
        <v>0</v>
      </c>
      <c r="E79" s="73">
        <v>0</v>
      </c>
      <c r="F79" s="73">
        <v>0</v>
      </c>
      <c r="G79" s="73">
        <f t="shared" si="18"/>
        <v>0</v>
      </c>
    </row>
    <row r="80" spans="1:7" x14ac:dyDescent="0.25">
      <c r="A80" s="84" t="s">
        <v>330</v>
      </c>
      <c r="B80" s="73">
        <v>0</v>
      </c>
      <c r="C80" s="73">
        <v>0</v>
      </c>
      <c r="D80" s="73">
        <v>0</v>
      </c>
      <c r="E80" s="73">
        <v>0</v>
      </c>
      <c r="F80" s="73">
        <v>0</v>
      </c>
      <c r="G80" s="73">
        <f t="shared" si="18"/>
        <v>0</v>
      </c>
    </row>
    <row r="81" spans="1:7" x14ac:dyDescent="0.25">
      <c r="A81" s="84" t="s">
        <v>331</v>
      </c>
      <c r="B81" s="73">
        <v>0</v>
      </c>
      <c r="C81" s="73">
        <v>0</v>
      </c>
      <c r="D81" s="73">
        <v>0</v>
      </c>
      <c r="E81" s="73">
        <v>0</v>
      </c>
      <c r="F81" s="73">
        <v>0</v>
      </c>
      <c r="G81" s="73">
        <f t="shared" si="18"/>
        <v>0</v>
      </c>
    </row>
    <row r="82" spans="1:7" x14ac:dyDescent="0.25">
      <c r="A82" s="84" t="s">
        <v>332</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333</v>
      </c>
      <c r="B84" s="82">
        <f t="shared" ref="B84:G84" si="19">SUM(B85,B93,B103,B113,B123,B133,B137,B146,B150)</f>
        <v>0</v>
      </c>
      <c r="C84" s="82">
        <f t="shared" si="19"/>
        <v>17527237.25</v>
      </c>
      <c r="D84" s="82">
        <f t="shared" si="19"/>
        <v>17527237.25</v>
      </c>
      <c r="E84" s="82">
        <f t="shared" si="19"/>
        <v>18678065.600000001</v>
      </c>
      <c r="F84" s="82">
        <f t="shared" si="19"/>
        <v>18164601.75</v>
      </c>
      <c r="G84" s="82">
        <f t="shared" si="19"/>
        <v>-1150828.3500000001</v>
      </c>
    </row>
    <row r="85" spans="1:7" x14ac:dyDescent="0.25">
      <c r="A85" s="83" t="s">
        <v>260</v>
      </c>
      <c r="B85" s="82">
        <f t="shared" ref="B85:G85" si="20">SUM(B86:B92)</f>
        <v>0</v>
      </c>
      <c r="C85" s="82">
        <f t="shared" si="20"/>
        <v>2354223.02</v>
      </c>
      <c r="D85" s="82">
        <f t="shared" si="20"/>
        <v>2354223.02</v>
      </c>
      <c r="E85" s="82">
        <f t="shared" si="20"/>
        <v>2352545.6</v>
      </c>
      <c r="F85" s="82">
        <f t="shared" si="20"/>
        <v>2352545.6</v>
      </c>
      <c r="G85" s="82">
        <f t="shared" si="20"/>
        <v>1677.4199999999255</v>
      </c>
    </row>
    <row r="86" spans="1:7" x14ac:dyDescent="0.25">
      <c r="A86" s="84" t="s">
        <v>261</v>
      </c>
      <c r="B86" s="73">
        <v>0</v>
      </c>
      <c r="C86" s="73">
        <v>2354223.02</v>
      </c>
      <c r="D86" s="73">
        <v>2354223.02</v>
      </c>
      <c r="E86" s="73">
        <v>2352545.6</v>
      </c>
      <c r="F86" s="73">
        <v>2352545.6</v>
      </c>
      <c r="G86" s="73">
        <f>D86-E86</f>
        <v>1677.4199999999255</v>
      </c>
    </row>
    <row r="87" spans="1:7" x14ac:dyDescent="0.25">
      <c r="A87" s="84" t="s">
        <v>262</v>
      </c>
      <c r="B87" s="73">
        <v>0</v>
      </c>
      <c r="C87" s="73">
        <v>0</v>
      </c>
      <c r="D87" s="73">
        <v>0</v>
      </c>
      <c r="E87" s="73">
        <v>0</v>
      </c>
      <c r="F87" s="73">
        <v>0</v>
      </c>
      <c r="G87" s="73">
        <f t="shared" ref="G87:G92" si="21">D87-E87</f>
        <v>0</v>
      </c>
    </row>
    <row r="88" spans="1:7" x14ac:dyDescent="0.25">
      <c r="A88" s="84" t="s">
        <v>263</v>
      </c>
      <c r="B88" s="73">
        <v>0</v>
      </c>
      <c r="C88" s="73">
        <v>0</v>
      </c>
      <c r="D88" s="73">
        <v>0</v>
      </c>
      <c r="E88" s="73">
        <v>0</v>
      </c>
      <c r="F88" s="73">
        <v>0</v>
      </c>
      <c r="G88" s="73">
        <f t="shared" si="21"/>
        <v>0</v>
      </c>
    </row>
    <row r="89" spans="1:7" x14ac:dyDescent="0.25">
      <c r="A89" s="84" t="s">
        <v>264</v>
      </c>
      <c r="B89" s="73">
        <v>0</v>
      </c>
      <c r="C89" s="73">
        <v>0</v>
      </c>
      <c r="D89" s="73">
        <v>0</v>
      </c>
      <c r="E89" s="73">
        <v>0</v>
      </c>
      <c r="F89" s="73">
        <v>0</v>
      </c>
      <c r="G89" s="73">
        <f t="shared" si="21"/>
        <v>0</v>
      </c>
    </row>
    <row r="90" spans="1:7" x14ac:dyDescent="0.25">
      <c r="A90" s="84" t="s">
        <v>265</v>
      </c>
      <c r="B90" s="73">
        <v>0</v>
      </c>
      <c r="C90" s="73">
        <v>0</v>
      </c>
      <c r="D90" s="73">
        <v>0</v>
      </c>
      <c r="E90" s="73">
        <v>0</v>
      </c>
      <c r="F90" s="73">
        <v>0</v>
      </c>
      <c r="G90" s="73">
        <f t="shared" si="21"/>
        <v>0</v>
      </c>
    </row>
    <row r="91" spans="1:7" x14ac:dyDescent="0.25">
      <c r="A91" s="84" t="s">
        <v>266</v>
      </c>
      <c r="B91" s="73">
        <v>0</v>
      </c>
      <c r="C91" s="73">
        <v>0</v>
      </c>
      <c r="D91" s="73">
        <v>0</v>
      </c>
      <c r="E91" s="73">
        <v>0</v>
      </c>
      <c r="F91" s="73">
        <v>0</v>
      </c>
      <c r="G91" s="73">
        <f t="shared" si="21"/>
        <v>0</v>
      </c>
    </row>
    <row r="92" spans="1:7" x14ac:dyDescent="0.25">
      <c r="A92" s="84" t="s">
        <v>267</v>
      </c>
      <c r="B92" s="73">
        <v>0</v>
      </c>
      <c r="C92" s="73">
        <v>0</v>
      </c>
      <c r="D92" s="73">
        <v>0</v>
      </c>
      <c r="E92" s="73">
        <v>0</v>
      </c>
      <c r="F92" s="73">
        <v>0</v>
      </c>
      <c r="G92" s="73">
        <f t="shared" si="21"/>
        <v>0</v>
      </c>
    </row>
    <row r="93" spans="1:7" x14ac:dyDescent="0.25">
      <c r="A93" s="83" t="s">
        <v>268</v>
      </c>
      <c r="B93" s="82">
        <f t="shared" ref="B93:G93" si="22">SUM(B94:B102)</f>
        <v>0</v>
      </c>
      <c r="C93" s="82">
        <f t="shared" si="22"/>
        <v>0</v>
      </c>
      <c r="D93" s="82">
        <f t="shared" si="22"/>
        <v>0</v>
      </c>
      <c r="E93" s="82">
        <f t="shared" si="22"/>
        <v>0</v>
      </c>
      <c r="F93" s="82">
        <f t="shared" si="22"/>
        <v>0</v>
      </c>
      <c r="G93" s="82">
        <f t="shared" si="22"/>
        <v>0</v>
      </c>
    </row>
    <row r="94" spans="1:7" x14ac:dyDescent="0.25">
      <c r="A94" s="84" t="s">
        <v>269</v>
      </c>
      <c r="B94" s="73">
        <v>0</v>
      </c>
      <c r="C94" s="73">
        <v>0</v>
      </c>
      <c r="D94" s="73">
        <v>0</v>
      </c>
      <c r="E94" s="73">
        <v>0</v>
      </c>
      <c r="F94" s="73">
        <v>0</v>
      </c>
      <c r="G94" s="73">
        <f>D94-E94</f>
        <v>0</v>
      </c>
    </row>
    <row r="95" spans="1:7" x14ac:dyDescent="0.25">
      <c r="A95" s="84" t="s">
        <v>270</v>
      </c>
      <c r="B95" s="73">
        <v>0</v>
      </c>
      <c r="C95" s="73">
        <v>0</v>
      </c>
      <c r="D95" s="73">
        <v>0</v>
      </c>
      <c r="E95" s="73">
        <v>0</v>
      </c>
      <c r="F95" s="73">
        <v>0</v>
      </c>
      <c r="G95" s="73">
        <f t="shared" ref="G95:G102" si="23">D95-E95</f>
        <v>0</v>
      </c>
    </row>
    <row r="96" spans="1:7" x14ac:dyDescent="0.25">
      <c r="A96" s="84" t="s">
        <v>271</v>
      </c>
      <c r="B96" s="73">
        <v>0</v>
      </c>
      <c r="C96" s="73">
        <v>0</v>
      </c>
      <c r="D96" s="73">
        <v>0</v>
      </c>
      <c r="E96" s="73">
        <v>0</v>
      </c>
      <c r="F96" s="73">
        <v>0</v>
      </c>
      <c r="G96" s="73">
        <f t="shared" si="23"/>
        <v>0</v>
      </c>
    </row>
    <row r="97" spans="1:7" x14ac:dyDescent="0.25">
      <c r="A97" s="84" t="s">
        <v>272</v>
      </c>
      <c r="B97" s="73">
        <v>0</v>
      </c>
      <c r="C97" s="73">
        <v>0</v>
      </c>
      <c r="D97" s="73">
        <v>0</v>
      </c>
      <c r="E97" s="73">
        <v>0</v>
      </c>
      <c r="F97" s="73">
        <v>0</v>
      </c>
      <c r="G97" s="73">
        <f t="shared" si="23"/>
        <v>0</v>
      </c>
    </row>
    <row r="98" spans="1:7" x14ac:dyDescent="0.25">
      <c r="A98" s="86" t="s">
        <v>273</v>
      </c>
      <c r="B98" s="73">
        <v>0</v>
      </c>
      <c r="C98" s="73">
        <v>0</v>
      </c>
      <c r="D98" s="73">
        <v>0</v>
      </c>
      <c r="E98" s="73">
        <v>0</v>
      </c>
      <c r="F98" s="73">
        <v>0</v>
      </c>
      <c r="G98" s="73">
        <f t="shared" si="23"/>
        <v>0</v>
      </c>
    </row>
    <row r="99" spans="1:7" x14ac:dyDescent="0.25">
      <c r="A99" s="84" t="s">
        <v>274</v>
      </c>
      <c r="B99" s="73">
        <v>0</v>
      </c>
      <c r="C99" s="73">
        <v>0</v>
      </c>
      <c r="D99" s="73">
        <v>0</v>
      </c>
      <c r="E99" s="73">
        <v>0</v>
      </c>
      <c r="F99" s="73">
        <v>0</v>
      </c>
      <c r="G99" s="73">
        <f t="shared" si="23"/>
        <v>0</v>
      </c>
    </row>
    <row r="100" spans="1:7" x14ac:dyDescent="0.25">
      <c r="A100" s="84" t="s">
        <v>275</v>
      </c>
      <c r="B100" s="73">
        <v>0</v>
      </c>
      <c r="C100" s="73">
        <v>0</v>
      </c>
      <c r="D100" s="73">
        <v>0</v>
      </c>
      <c r="E100" s="73">
        <v>0</v>
      </c>
      <c r="F100" s="73">
        <v>0</v>
      </c>
      <c r="G100" s="73">
        <f t="shared" si="23"/>
        <v>0</v>
      </c>
    </row>
    <row r="101" spans="1:7" x14ac:dyDescent="0.25">
      <c r="A101" s="84" t="s">
        <v>276</v>
      </c>
      <c r="B101" s="73">
        <v>0</v>
      </c>
      <c r="C101" s="73">
        <v>0</v>
      </c>
      <c r="D101" s="73">
        <v>0</v>
      </c>
      <c r="E101" s="73">
        <v>0</v>
      </c>
      <c r="F101" s="73">
        <v>0</v>
      </c>
      <c r="G101" s="73">
        <f t="shared" si="23"/>
        <v>0</v>
      </c>
    </row>
    <row r="102" spans="1:7" x14ac:dyDescent="0.25">
      <c r="A102" s="84" t="s">
        <v>277</v>
      </c>
      <c r="B102" s="73">
        <v>0</v>
      </c>
      <c r="C102" s="73">
        <v>0</v>
      </c>
      <c r="D102" s="73">
        <v>0</v>
      </c>
      <c r="E102" s="73">
        <v>0</v>
      </c>
      <c r="F102" s="73">
        <v>0</v>
      </c>
      <c r="G102" s="73">
        <f t="shared" si="23"/>
        <v>0</v>
      </c>
    </row>
    <row r="103" spans="1:7" x14ac:dyDescent="0.25">
      <c r="A103" s="83" t="s">
        <v>278</v>
      </c>
      <c r="B103" s="82">
        <f t="shared" ref="B103:G103" si="24">SUM(B104:B112)</f>
        <v>0</v>
      </c>
      <c r="C103" s="82">
        <f t="shared" si="24"/>
        <v>20000</v>
      </c>
      <c r="D103" s="82">
        <f t="shared" si="24"/>
        <v>20000</v>
      </c>
      <c r="E103" s="82">
        <f t="shared" si="24"/>
        <v>0</v>
      </c>
      <c r="F103" s="82">
        <f t="shared" si="24"/>
        <v>0</v>
      </c>
      <c r="G103" s="82">
        <f t="shared" si="24"/>
        <v>20000</v>
      </c>
    </row>
    <row r="104" spans="1:7" x14ac:dyDescent="0.25">
      <c r="A104" s="84" t="s">
        <v>279</v>
      </c>
      <c r="B104" s="73">
        <v>0</v>
      </c>
      <c r="C104" s="73">
        <v>20000</v>
      </c>
      <c r="D104" s="73">
        <v>20000</v>
      </c>
      <c r="E104" s="73">
        <v>0</v>
      </c>
      <c r="F104" s="73">
        <v>0</v>
      </c>
      <c r="G104" s="73">
        <f>D104-E104</f>
        <v>20000</v>
      </c>
    </row>
    <row r="105" spans="1:7" x14ac:dyDescent="0.25">
      <c r="A105" s="84" t="s">
        <v>280</v>
      </c>
      <c r="B105" s="73">
        <v>0</v>
      </c>
      <c r="C105" s="73">
        <v>0</v>
      </c>
      <c r="D105" s="73">
        <v>0</v>
      </c>
      <c r="E105" s="73">
        <v>0</v>
      </c>
      <c r="F105" s="73">
        <v>0</v>
      </c>
      <c r="G105" s="73">
        <f t="shared" ref="G105:G112" si="25">D105-E105</f>
        <v>0</v>
      </c>
    </row>
    <row r="106" spans="1:7" x14ac:dyDescent="0.25">
      <c r="A106" s="84" t="s">
        <v>281</v>
      </c>
      <c r="B106" s="73">
        <v>0</v>
      </c>
      <c r="C106" s="73">
        <v>0</v>
      </c>
      <c r="D106" s="73">
        <v>0</v>
      </c>
      <c r="E106" s="73">
        <v>0</v>
      </c>
      <c r="F106" s="73">
        <v>0</v>
      </c>
      <c r="G106" s="73">
        <f t="shared" si="25"/>
        <v>0</v>
      </c>
    </row>
    <row r="107" spans="1:7" x14ac:dyDescent="0.25">
      <c r="A107" s="84" t="s">
        <v>282</v>
      </c>
      <c r="B107" s="73">
        <v>0</v>
      </c>
      <c r="C107" s="73">
        <v>0</v>
      </c>
      <c r="D107" s="73">
        <v>0</v>
      </c>
      <c r="E107" s="73">
        <v>0</v>
      </c>
      <c r="F107" s="73">
        <v>0</v>
      </c>
      <c r="G107" s="73">
        <f t="shared" si="25"/>
        <v>0</v>
      </c>
    </row>
    <row r="108" spans="1:7" x14ac:dyDescent="0.25">
      <c r="A108" s="84" t="s">
        <v>283</v>
      </c>
      <c r="B108" s="73">
        <v>0</v>
      </c>
      <c r="C108" s="73">
        <v>0</v>
      </c>
      <c r="D108" s="73">
        <v>0</v>
      </c>
      <c r="E108" s="73">
        <v>0</v>
      </c>
      <c r="F108" s="73">
        <v>0</v>
      </c>
      <c r="G108" s="73">
        <f t="shared" si="25"/>
        <v>0</v>
      </c>
    </row>
    <row r="109" spans="1:7" x14ac:dyDescent="0.25">
      <c r="A109" s="84" t="s">
        <v>284</v>
      </c>
      <c r="B109" s="73">
        <v>0</v>
      </c>
      <c r="C109" s="73">
        <v>0</v>
      </c>
      <c r="D109" s="73">
        <v>0</v>
      </c>
      <c r="E109" s="73">
        <v>0</v>
      </c>
      <c r="F109" s="73">
        <v>0</v>
      </c>
      <c r="G109" s="73">
        <f t="shared" si="25"/>
        <v>0</v>
      </c>
    </row>
    <row r="110" spans="1:7" x14ac:dyDescent="0.25">
      <c r="A110" s="84" t="s">
        <v>285</v>
      </c>
      <c r="B110" s="73">
        <v>0</v>
      </c>
      <c r="C110" s="73">
        <v>0</v>
      </c>
      <c r="D110" s="73">
        <v>0</v>
      </c>
      <c r="E110" s="73">
        <v>0</v>
      </c>
      <c r="F110" s="73">
        <v>0</v>
      </c>
      <c r="G110" s="73">
        <f t="shared" si="25"/>
        <v>0</v>
      </c>
    </row>
    <row r="111" spans="1:7" x14ac:dyDescent="0.25">
      <c r="A111" s="84" t="s">
        <v>286</v>
      </c>
      <c r="B111" s="73">
        <v>0</v>
      </c>
      <c r="C111" s="73">
        <v>0</v>
      </c>
      <c r="D111" s="73">
        <v>0</v>
      </c>
      <c r="E111" s="73">
        <v>0</v>
      </c>
      <c r="F111" s="73">
        <v>0</v>
      </c>
      <c r="G111" s="73">
        <f t="shared" si="25"/>
        <v>0</v>
      </c>
    </row>
    <row r="112" spans="1:7" x14ac:dyDescent="0.25">
      <c r="A112" s="84" t="s">
        <v>287</v>
      </c>
      <c r="B112" s="73">
        <v>0</v>
      </c>
      <c r="C112" s="73">
        <v>0</v>
      </c>
      <c r="D112" s="73">
        <v>0</v>
      </c>
      <c r="E112" s="73">
        <v>0</v>
      </c>
      <c r="F112" s="73">
        <v>0</v>
      </c>
      <c r="G112" s="73">
        <f t="shared" si="25"/>
        <v>0</v>
      </c>
    </row>
    <row r="113" spans="1:7" x14ac:dyDescent="0.25">
      <c r="A113" s="83" t="s">
        <v>288</v>
      </c>
      <c r="B113" s="82">
        <f t="shared" ref="B113:G113" si="26">SUM(B114:B122)</f>
        <v>0</v>
      </c>
      <c r="C113" s="82">
        <f t="shared" si="26"/>
        <v>2569411.14</v>
      </c>
      <c r="D113" s="82">
        <f t="shared" si="26"/>
        <v>2569411.14</v>
      </c>
      <c r="E113" s="82">
        <f t="shared" si="26"/>
        <v>4041924.4800000004</v>
      </c>
      <c r="F113" s="82">
        <f t="shared" si="26"/>
        <v>4041924.4800000004</v>
      </c>
      <c r="G113" s="82">
        <f t="shared" si="26"/>
        <v>-1472513.3400000003</v>
      </c>
    </row>
    <row r="114" spans="1:7" x14ac:dyDescent="0.25">
      <c r="A114" s="84" t="s">
        <v>289</v>
      </c>
      <c r="B114" s="73">
        <v>0</v>
      </c>
      <c r="C114" s="73">
        <v>0</v>
      </c>
      <c r="D114" s="73">
        <v>0</v>
      </c>
      <c r="E114" s="73">
        <v>0</v>
      </c>
      <c r="F114" s="73">
        <v>0</v>
      </c>
      <c r="G114" s="73">
        <f>D114-E114</f>
        <v>0</v>
      </c>
    </row>
    <row r="115" spans="1:7" x14ac:dyDescent="0.25">
      <c r="A115" s="84" t="s">
        <v>290</v>
      </c>
      <c r="B115" s="73">
        <v>0</v>
      </c>
      <c r="C115" s="73">
        <v>0</v>
      </c>
      <c r="D115" s="73">
        <v>0</v>
      </c>
      <c r="E115" s="73">
        <v>0</v>
      </c>
      <c r="F115" s="73">
        <v>0</v>
      </c>
      <c r="G115" s="73">
        <f t="shared" ref="G115:G122" si="27">D115-E115</f>
        <v>0</v>
      </c>
    </row>
    <row r="116" spans="1:7" x14ac:dyDescent="0.25">
      <c r="A116" s="84" t="s">
        <v>291</v>
      </c>
      <c r="B116" s="73">
        <v>0</v>
      </c>
      <c r="C116" s="73">
        <v>0</v>
      </c>
      <c r="D116" s="73">
        <v>0</v>
      </c>
      <c r="E116" s="73">
        <v>0</v>
      </c>
      <c r="F116" s="73">
        <v>0</v>
      </c>
      <c r="G116" s="73">
        <f t="shared" si="27"/>
        <v>0</v>
      </c>
    </row>
    <row r="117" spans="1:7" x14ac:dyDescent="0.25">
      <c r="A117" s="84" t="s">
        <v>292</v>
      </c>
      <c r="B117" s="73">
        <v>0</v>
      </c>
      <c r="C117" s="73">
        <v>2569411.14</v>
      </c>
      <c r="D117" s="73">
        <v>2569411.14</v>
      </c>
      <c r="E117" s="73">
        <v>4041924.4800000004</v>
      </c>
      <c r="F117" s="73">
        <v>4041924.4800000004</v>
      </c>
      <c r="G117" s="73">
        <f t="shared" si="27"/>
        <v>-1472513.3400000003</v>
      </c>
    </row>
    <row r="118" spans="1:7" x14ac:dyDescent="0.25">
      <c r="A118" s="84" t="s">
        <v>293</v>
      </c>
      <c r="B118" s="73">
        <v>0</v>
      </c>
      <c r="C118" s="73">
        <v>0</v>
      </c>
      <c r="D118" s="73">
        <v>0</v>
      </c>
      <c r="E118" s="73">
        <v>0</v>
      </c>
      <c r="F118" s="73">
        <v>0</v>
      </c>
      <c r="G118" s="73">
        <f t="shared" si="27"/>
        <v>0</v>
      </c>
    </row>
    <row r="119" spans="1:7" x14ac:dyDescent="0.25">
      <c r="A119" s="84" t="s">
        <v>294</v>
      </c>
      <c r="B119" s="73">
        <v>0</v>
      </c>
      <c r="C119" s="73">
        <v>0</v>
      </c>
      <c r="D119" s="73">
        <v>0</v>
      </c>
      <c r="E119" s="73">
        <v>0</v>
      </c>
      <c r="F119" s="73">
        <v>0</v>
      </c>
      <c r="G119" s="73">
        <f t="shared" si="27"/>
        <v>0</v>
      </c>
    </row>
    <row r="120" spans="1:7" x14ac:dyDescent="0.25">
      <c r="A120" s="84" t="s">
        <v>295</v>
      </c>
      <c r="B120" s="73">
        <v>0</v>
      </c>
      <c r="C120" s="73">
        <v>0</v>
      </c>
      <c r="D120" s="73">
        <v>0</v>
      </c>
      <c r="E120" s="73">
        <v>0</v>
      </c>
      <c r="F120" s="73">
        <v>0</v>
      </c>
      <c r="G120" s="73">
        <f t="shared" si="27"/>
        <v>0</v>
      </c>
    </row>
    <row r="121" spans="1:7" x14ac:dyDescent="0.25">
      <c r="A121" s="84" t="s">
        <v>296</v>
      </c>
      <c r="B121" s="73">
        <v>0</v>
      </c>
      <c r="C121" s="73">
        <v>0</v>
      </c>
      <c r="D121" s="73">
        <v>0</v>
      </c>
      <c r="E121" s="73">
        <v>0</v>
      </c>
      <c r="F121" s="73">
        <v>0</v>
      </c>
      <c r="G121" s="73">
        <f t="shared" si="27"/>
        <v>0</v>
      </c>
    </row>
    <row r="122" spans="1:7" x14ac:dyDescent="0.25">
      <c r="A122" s="84" t="s">
        <v>297</v>
      </c>
      <c r="B122" s="73">
        <v>0</v>
      </c>
      <c r="C122" s="73">
        <v>0</v>
      </c>
      <c r="D122" s="73">
        <v>0</v>
      </c>
      <c r="E122" s="73">
        <v>0</v>
      </c>
      <c r="F122" s="73">
        <v>0</v>
      </c>
      <c r="G122" s="73">
        <f t="shared" si="27"/>
        <v>0</v>
      </c>
    </row>
    <row r="123" spans="1:7" x14ac:dyDescent="0.25">
      <c r="A123" s="83" t="s">
        <v>298</v>
      </c>
      <c r="B123" s="82">
        <f t="shared" ref="B123:G123" si="28">SUM(B124:B132)</f>
        <v>0</v>
      </c>
      <c r="C123" s="82">
        <f t="shared" si="28"/>
        <v>300000</v>
      </c>
      <c r="D123" s="82">
        <f t="shared" si="28"/>
        <v>300000</v>
      </c>
      <c r="E123" s="82">
        <f t="shared" si="28"/>
        <v>0</v>
      </c>
      <c r="F123" s="82">
        <f t="shared" si="28"/>
        <v>0</v>
      </c>
      <c r="G123" s="82">
        <f t="shared" si="28"/>
        <v>300000</v>
      </c>
    </row>
    <row r="124" spans="1:7" x14ac:dyDescent="0.25">
      <c r="A124" s="84" t="s">
        <v>299</v>
      </c>
      <c r="B124" s="73">
        <v>0</v>
      </c>
      <c r="C124" s="73">
        <v>0</v>
      </c>
      <c r="D124" s="73">
        <v>0</v>
      </c>
      <c r="E124" s="73">
        <v>0</v>
      </c>
      <c r="F124" s="73">
        <v>0</v>
      </c>
      <c r="G124" s="73">
        <f>D124-E124</f>
        <v>0</v>
      </c>
    </row>
    <row r="125" spans="1:7" x14ac:dyDescent="0.25">
      <c r="A125" s="84" t="s">
        <v>300</v>
      </c>
      <c r="B125" s="73">
        <v>0</v>
      </c>
      <c r="C125" s="73">
        <v>0</v>
      </c>
      <c r="D125" s="73">
        <v>0</v>
      </c>
      <c r="E125" s="73">
        <v>0</v>
      </c>
      <c r="F125" s="73">
        <v>0</v>
      </c>
      <c r="G125" s="73">
        <f t="shared" ref="G125:G132" si="29">D125-E125</f>
        <v>0</v>
      </c>
    </row>
    <row r="126" spans="1:7" x14ac:dyDescent="0.25">
      <c r="A126" s="84" t="s">
        <v>301</v>
      </c>
      <c r="B126" s="73">
        <v>0</v>
      </c>
      <c r="C126" s="73">
        <v>0</v>
      </c>
      <c r="D126" s="73">
        <v>0</v>
      </c>
      <c r="E126" s="73">
        <v>0</v>
      </c>
      <c r="F126" s="73">
        <v>0</v>
      </c>
      <c r="G126" s="73">
        <f t="shared" si="29"/>
        <v>0</v>
      </c>
    </row>
    <row r="127" spans="1:7" x14ac:dyDescent="0.25">
      <c r="A127" s="84" t="s">
        <v>302</v>
      </c>
      <c r="B127" s="73">
        <v>0</v>
      </c>
      <c r="C127" s="73">
        <v>300000</v>
      </c>
      <c r="D127" s="73">
        <v>300000</v>
      </c>
      <c r="E127" s="73">
        <v>0</v>
      </c>
      <c r="F127" s="73">
        <v>0</v>
      </c>
      <c r="G127" s="73">
        <f t="shared" si="29"/>
        <v>300000</v>
      </c>
    </row>
    <row r="128" spans="1:7" x14ac:dyDescent="0.25">
      <c r="A128" s="84" t="s">
        <v>303</v>
      </c>
      <c r="B128" s="73">
        <v>0</v>
      </c>
      <c r="C128" s="73">
        <v>0</v>
      </c>
      <c r="D128" s="73">
        <v>0</v>
      </c>
      <c r="E128" s="73">
        <v>0</v>
      </c>
      <c r="F128" s="73">
        <v>0</v>
      </c>
      <c r="G128" s="73">
        <f t="shared" si="29"/>
        <v>0</v>
      </c>
    </row>
    <row r="129" spans="1:7" x14ac:dyDescent="0.25">
      <c r="A129" s="84" t="s">
        <v>304</v>
      </c>
      <c r="B129" s="73">
        <v>0</v>
      </c>
      <c r="C129" s="73">
        <v>0</v>
      </c>
      <c r="D129" s="73">
        <v>0</v>
      </c>
      <c r="E129" s="73">
        <v>0</v>
      </c>
      <c r="F129" s="73">
        <v>0</v>
      </c>
      <c r="G129" s="73">
        <f t="shared" si="29"/>
        <v>0</v>
      </c>
    </row>
    <row r="130" spans="1:7" x14ac:dyDescent="0.25">
      <c r="A130" s="84" t="s">
        <v>305</v>
      </c>
      <c r="B130" s="73">
        <v>0</v>
      </c>
      <c r="C130" s="73">
        <v>0</v>
      </c>
      <c r="D130" s="73">
        <v>0</v>
      </c>
      <c r="E130" s="73">
        <v>0</v>
      </c>
      <c r="F130" s="73">
        <v>0</v>
      </c>
      <c r="G130" s="73">
        <f t="shared" si="29"/>
        <v>0</v>
      </c>
    </row>
    <row r="131" spans="1:7" x14ac:dyDescent="0.25">
      <c r="A131" s="84" t="s">
        <v>306</v>
      </c>
      <c r="B131" s="73">
        <v>0</v>
      </c>
      <c r="C131" s="73">
        <v>0</v>
      </c>
      <c r="D131" s="73">
        <v>0</v>
      </c>
      <c r="E131" s="73">
        <v>0</v>
      </c>
      <c r="F131" s="73">
        <v>0</v>
      </c>
      <c r="G131" s="73">
        <f t="shared" si="29"/>
        <v>0</v>
      </c>
    </row>
    <row r="132" spans="1:7" x14ac:dyDescent="0.25">
      <c r="A132" s="84" t="s">
        <v>307</v>
      </c>
      <c r="B132" s="73">
        <v>0</v>
      </c>
      <c r="C132" s="73">
        <v>0</v>
      </c>
      <c r="D132" s="73">
        <v>0</v>
      </c>
      <c r="E132" s="73">
        <v>0</v>
      </c>
      <c r="F132" s="73">
        <v>0</v>
      </c>
      <c r="G132" s="73">
        <f t="shared" si="29"/>
        <v>0</v>
      </c>
    </row>
    <row r="133" spans="1:7" x14ac:dyDescent="0.25">
      <c r="A133" s="83" t="s">
        <v>308</v>
      </c>
      <c r="B133" s="82">
        <f t="shared" ref="B133:G133" si="30">SUM(B134:B136)</f>
        <v>0</v>
      </c>
      <c r="C133" s="82">
        <f t="shared" si="30"/>
        <v>12283603.09</v>
      </c>
      <c r="D133" s="82">
        <f t="shared" si="30"/>
        <v>12283603.09</v>
      </c>
      <c r="E133" s="82">
        <f t="shared" si="30"/>
        <v>12283595.52</v>
      </c>
      <c r="F133" s="82">
        <f t="shared" si="30"/>
        <v>11770131.67</v>
      </c>
      <c r="G133" s="82">
        <f t="shared" si="30"/>
        <v>7.5700000002980232</v>
      </c>
    </row>
    <row r="134" spans="1:7" x14ac:dyDescent="0.25">
      <c r="A134" s="84" t="s">
        <v>309</v>
      </c>
      <c r="B134" s="73">
        <v>0</v>
      </c>
      <c r="C134" s="73">
        <v>12283603.09</v>
      </c>
      <c r="D134" s="73">
        <v>12283603.09</v>
      </c>
      <c r="E134" s="73">
        <v>12283595.52</v>
      </c>
      <c r="F134" s="73">
        <v>11770131.67</v>
      </c>
      <c r="G134" s="73">
        <f>D134-E134</f>
        <v>7.5700000002980232</v>
      </c>
    </row>
    <row r="135" spans="1:7" x14ac:dyDescent="0.25">
      <c r="A135" s="84" t="s">
        <v>310</v>
      </c>
      <c r="B135" s="73">
        <v>0</v>
      </c>
      <c r="C135" s="73">
        <v>0</v>
      </c>
      <c r="D135" s="73">
        <v>0</v>
      </c>
      <c r="E135" s="73">
        <v>0</v>
      </c>
      <c r="F135" s="73">
        <v>0</v>
      </c>
      <c r="G135" s="73">
        <f t="shared" ref="G135:G136" si="31">D135-E135</f>
        <v>0</v>
      </c>
    </row>
    <row r="136" spans="1:7" x14ac:dyDescent="0.25">
      <c r="A136" s="84" t="s">
        <v>311</v>
      </c>
      <c r="B136" s="73">
        <v>0</v>
      </c>
      <c r="C136" s="73">
        <v>0</v>
      </c>
      <c r="D136" s="73">
        <v>0</v>
      </c>
      <c r="E136" s="73">
        <v>0</v>
      </c>
      <c r="F136" s="73">
        <v>0</v>
      </c>
      <c r="G136" s="73">
        <f t="shared" si="31"/>
        <v>0</v>
      </c>
    </row>
    <row r="137" spans="1:7" x14ac:dyDescent="0.25">
      <c r="A137" s="83" t="s">
        <v>312</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313</v>
      </c>
      <c r="B138" s="73">
        <v>0</v>
      </c>
      <c r="C138" s="73">
        <v>0</v>
      </c>
      <c r="D138" s="73">
        <v>0</v>
      </c>
      <c r="E138" s="73">
        <v>0</v>
      </c>
      <c r="F138" s="73">
        <v>0</v>
      </c>
      <c r="G138" s="73">
        <f>D138-E138</f>
        <v>0</v>
      </c>
    </row>
    <row r="139" spans="1:7" x14ac:dyDescent="0.25">
      <c r="A139" s="84" t="s">
        <v>314</v>
      </c>
      <c r="B139" s="73">
        <v>0</v>
      </c>
      <c r="C139" s="73">
        <v>0</v>
      </c>
      <c r="D139" s="73">
        <v>0</v>
      </c>
      <c r="E139" s="73">
        <v>0</v>
      </c>
      <c r="F139" s="73">
        <v>0</v>
      </c>
      <c r="G139" s="73">
        <f t="shared" ref="G139:G145" si="33">D139-E139</f>
        <v>0</v>
      </c>
    </row>
    <row r="140" spans="1:7" x14ac:dyDescent="0.25">
      <c r="A140" s="84" t="s">
        <v>315</v>
      </c>
      <c r="B140" s="73">
        <v>0</v>
      </c>
      <c r="C140" s="73">
        <v>0</v>
      </c>
      <c r="D140" s="73">
        <v>0</v>
      </c>
      <c r="E140" s="73">
        <v>0</v>
      </c>
      <c r="F140" s="73">
        <v>0</v>
      </c>
      <c r="G140" s="73">
        <f t="shared" si="33"/>
        <v>0</v>
      </c>
    </row>
    <row r="141" spans="1:7" x14ac:dyDescent="0.25">
      <c r="A141" s="84" t="s">
        <v>316</v>
      </c>
      <c r="B141" s="73">
        <v>0</v>
      </c>
      <c r="C141" s="73">
        <v>0</v>
      </c>
      <c r="D141" s="73">
        <v>0</v>
      </c>
      <c r="E141" s="73">
        <v>0</v>
      </c>
      <c r="F141" s="73">
        <v>0</v>
      </c>
      <c r="G141" s="73">
        <f t="shared" si="33"/>
        <v>0</v>
      </c>
    </row>
    <row r="142" spans="1:7" x14ac:dyDescent="0.25">
      <c r="A142" s="84" t="s">
        <v>317</v>
      </c>
      <c r="B142" s="73">
        <v>0</v>
      </c>
      <c r="C142" s="73">
        <v>0</v>
      </c>
      <c r="D142" s="73">
        <v>0</v>
      </c>
      <c r="E142" s="73">
        <v>0</v>
      </c>
      <c r="F142" s="73">
        <v>0</v>
      </c>
      <c r="G142" s="73">
        <f t="shared" si="33"/>
        <v>0</v>
      </c>
    </row>
    <row r="143" spans="1:7" x14ac:dyDescent="0.25">
      <c r="A143" s="84" t="s">
        <v>318</v>
      </c>
      <c r="B143" s="73">
        <v>0</v>
      </c>
      <c r="C143" s="73">
        <v>0</v>
      </c>
      <c r="D143" s="73">
        <v>0</v>
      </c>
      <c r="E143" s="73">
        <v>0</v>
      </c>
      <c r="F143" s="73">
        <v>0</v>
      </c>
      <c r="G143" s="73">
        <f t="shared" si="33"/>
        <v>0</v>
      </c>
    </row>
    <row r="144" spans="1:7" x14ac:dyDescent="0.25">
      <c r="A144" s="84" t="s">
        <v>319</v>
      </c>
      <c r="B144" s="73">
        <v>0</v>
      </c>
      <c r="C144" s="73">
        <v>0</v>
      </c>
      <c r="D144" s="73">
        <v>0</v>
      </c>
      <c r="E144" s="73">
        <v>0</v>
      </c>
      <c r="F144" s="73">
        <v>0</v>
      </c>
      <c r="G144" s="73">
        <f t="shared" si="33"/>
        <v>0</v>
      </c>
    </row>
    <row r="145" spans="1:7" x14ac:dyDescent="0.25">
      <c r="A145" s="84" t="s">
        <v>320</v>
      </c>
      <c r="B145" s="73">
        <v>0</v>
      </c>
      <c r="C145" s="73">
        <v>0</v>
      </c>
      <c r="D145" s="73">
        <v>0</v>
      </c>
      <c r="E145" s="73">
        <v>0</v>
      </c>
      <c r="F145" s="73">
        <v>0</v>
      </c>
      <c r="G145" s="73">
        <f t="shared" si="33"/>
        <v>0</v>
      </c>
    </row>
    <row r="146" spans="1:7" x14ac:dyDescent="0.25">
      <c r="A146" s="83" t="s">
        <v>321</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322</v>
      </c>
      <c r="B147" s="73">
        <v>0</v>
      </c>
      <c r="C147" s="73">
        <v>0</v>
      </c>
      <c r="D147" s="73">
        <v>0</v>
      </c>
      <c r="E147" s="73">
        <v>0</v>
      </c>
      <c r="F147" s="73">
        <v>0</v>
      </c>
      <c r="G147" s="73">
        <f>D147-E147</f>
        <v>0</v>
      </c>
    </row>
    <row r="148" spans="1:7" x14ac:dyDescent="0.25">
      <c r="A148" s="84" t="s">
        <v>323</v>
      </c>
      <c r="B148" s="73">
        <v>0</v>
      </c>
      <c r="C148" s="73">
        <v>0</v>
      </c>
      <c r="D148" s="73">
        <v>0</v>
      </c>
      <c r="E148" s="73">
        <v>0</v>
      </c>
      <c r="F148" s="73">
        <v>0</v>
      </c>
      <c r="G148" s="73">
        <f t="shared" ref="G148:G149" si="35">D148-E148</f>
        <v>0</v>
      </c>
    </row>
    <row r="149" spans="1:7" x14ac:dyDescent="0.25">
      <c r="A149" s="84" t="s">
        <v>324</v>
      </c>
      <c r="B149" s="73">
        <v>0</v>
      </c>
      <c r="C149" s="73">
        <v>0</v>
      </c>
      <c r="D149" s="73">
        <v>0</v>
      </c>
      <c r="E149" s="73">
        <v>0</v>
      </c>
      <c r="F149" s="73">
        <v>0</v>
      </c>
      <c r="G149" s="73">
        <f t="shared" si="35"/>
        <v>0</v>
      </c>
    </row>
    <row r="150" spans="1:7" x14ac:dyDescent="0.25">
      <c r="A150" s="83" t="s">
        <v>325</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326</v>
      </c>
      <c r="B151" s="73">
        <v>0</v>
      </c>
      <c r="C151" s="73">
        <v>0</v>
      </c>
      <c r="D151" s="73">
        <v>0</v>
      </c>
      <c r="E151" s="73">
        <v>0</v>
      </c>
      <c r="F151" s="73">
        <v>0</v>
      </c>
      <c r="G151" s="73">
        <f>D151-E151</f>
        <v>0</v>
      </c>
    </row>
    <row r="152" spans="1:7" x14ac:dyDescent="0.25">
      <c r="A152" s="84" t="s">
        <v>327</v>
      </c>
      <c r="B152" s="73">
        <v>0</v>
      </c>
      <c r="C152" s="73">
        <v>0</v>
      </c>
      <c r="D152" s="73">
        <v>0</v>
      </c>
      <c r="E152" s="73">
        <v>0</v>
      </c>
      <c r="F152" s="73">
        <v>0</v>
      </c>
      <c r="G152" s="73">
        <f t="shared" ref="G152:G157" si="37">D152-E152</f>
        <v>0</v>
      </c>
    </row>
    <row r="153" spans="1:7" x14ac:dyDescent="0.25">
      <c r="A153" s="84" t="s">
        <v>328</v>
      </c>
      <c r="B153" s="73">
        <v>0</v>
      </c>
      <c r="C153" s="73">
        <v>0</v>
      </c>
      <c r="D153" s="73">
        <v>0</v>
      </c>
      <c r="E153" s="73">
        <v>0</v>
      </c>
      <c r="F153" s="73">
        <v>0</v>
      </c>
      <c r="G153" s="73">
        <f t="shared" si="37"/>
        <v>0</v>
      </c>
    </row>
    <row r="154" spans="1:7" x14ac:dyDescent="0.25">
      <c r="A154" s="86" t="s">
        <v>329</v>
      </c>
      <c r="B154" s="73">
        <v>0</v>
      </c>
      <c r="C154" s="73">
        <v>0</v>
      </c>
      <c r="D154" s="73">
        <v>0</v>
      </c>
      <c r="E154" s="73">
        <v>0</v>
      </c>
      <c r="F154" s="73">
        <v>0</v>
      </c>
      <c r="G154" s="73">
        <f t="shared" si="37"/>
        <v>0</v>
      </c>
    </row>
    <row r="155" spans="1:7" x14ac:dyDescent="0.25">
      <c r="A155" s="84" t="s">
        <v>330</v>
      </c>
      <c r="B155" s="73">
        <v>0</v>
      </c>
      <c r="C155" s="73">
        <v>0</v>
      </c>
      <c r="D155" s="73">
        <v>0</v>
      </c>
      <c r="E155" s="73">
        <v>0</v>
      </c>
      <c r="F155" s="73">
        <v>0</v>
      </c>
      <c r="G155" s="73">
        <f t="shared" si="37"/>
        <v>0</v>
      </c>
    </row>
    <row r="156" spans="1:7" x14ac:dyDescent="0.25">
      <c r="A156" s="84" t="s">
        <v>331</v>
      </c>
      <c r="B156" s="73">
        <v>0</v>
      </c>
      <c r="C156" s="73">
        <v>0</v>
      </c>
      <c r="D156" s="73">
        <v>0</v>
      </c>
      <c r="E156" s="73">
        <v>0</v>
      </c>
      <c r="F156" s="73">
        <v>0</v>
      </c>
      <c r="G156" s="73">
        <f t="shared" si="37"/>
        <v>0</v>
      </c>
    </row>
    <row r="157" spans="1:7" x14ac:dyDescent="0.25">
      <c r="A157" s="84" t="s">
        <v>332</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334</v>
      </c>
      <c r="B159" s="89">
        <f t="shared" ref="B159:G159" si="38">B9+B84</f>
        <v>197134800.00000003</v>
      </c>
      <c r="C159" s="89">
        <f t="shared" si="38"/>
        <v>29707944.630000003</v>
      </c>
      <c r="D159" s="89">
        <f t="shared" si="38"/>
        <v>226842744.63</v>
      </c>
      <c r="E159" s="89">
        <f t="shared" si="38"/>
        <v>40349835.899999999</v>
      </c>
      <c r="F159" s="89">
        <f t="shared" si="38"/>
        <v>39835102.049999997</v>
      </c>
      <c r="G159" s="89">
        <f t="shared" si="38"/>
        <v>186492908.73000002</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128"/>
  <sheetViews>
    <sheetView showGridLines="0" zoomScale="78" zoomScaleNormal="70" workbookViewId="0">
      <selection activeCell="G9" sqref="G9"/>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335</v>
      </c>
      <c r="B1" s="170"/>
      <c r="C1" s="170"/>
      <c r="D1" s="170"/>
      <c r="E1" s="170"/>
      <c r="F1" s="170"/>
      <c r="G1" s="171"/>
    </row>
    <row r="2" spans="1:7" ht="15" customHeight="1" x14ac:dyDescent="0.25">
      <c r="A2" s="110" t="str">
        <f>'Formato 1'!A2</f>
        <v>MUNICIPIO DOCTOR MORA, GTO.</v>
      </c>
      <c r="B2" s="111"/>
      <c r="C2" s="111"/>
      <c r="D2" s="111"/>
      <c r="E2" s="111"/>
      <c r="F2" s="111"/>
      <c r="G2" s="112"/>
    </row>
    <row r="3" spans="1:7" ht="15" customHeight="1" x14ac:dyDescent="0.25">
      <c r="A3" s="113" t="s">
        <v>253</v>
      </c>
      <c r="B3" s="114"/>
      <c r="C3" s="114"/>
      <c r="D3" s="114"/>
      <c r="E3" s="114"/>
      <c r="F3" s="114"/>
      <c r="G3" s="115"/>
    </row>
    <row r="4" spans="1:7" ht="15" customHeight="1" x14ac:dyDescent="0.25">
      <c r="A4" s="113" t="s">
        <v>336</v>
      </c>
      <c r="B4" s="114"/>
      <c r="C4" s="114"/>
      <c r="D4" s="114"/>
      <c r="E4" s="114"/>
      <c r="F4" s="114"/>
      <c r="G4" s="115"/>
    </row>
    <row r="5" spans="1:7" ht="15" customHeight="1"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163</v>
      </c>
      <c r="B7" s="166" t="s">
        <v>255</v>
      </c>
      <c r="C7" s="166"/>
      <c r="D7" s="166"/>
      <c r="E7" s="166"/>
      <c r="F7" s="166"/>
      <c r="G7" s="168" t="s">
        <v>523</v>
      </c>
    </row>
    <row r="8" spans="1:7" ht="30" x14ac:dyDescent="0.25">
      <c r="A8" s="165"/>
      <c r="B8" s="26" t="s">
        <v>164</v>
      </c>
      <c r="C8" s="7" t="s">
        <v>187</v>
      </c>
      <c r="D8" s="26" t="s">
        <v>188</v>
      </c>
      <c r="E8" s="26" t="s">
        <v>148</v>
      </c>
      <c r="F8" s="26" t="s">
        <v>165</v>
      </c>
      <c r="G8" s="167"/>
    </row>
    <row r="9" spans="1:7" ht="15.75" customHeight="1" x14ac:dyDescent="0.25">
      <c r="A9" s="27" t="s">
        <v>337</v>
      </c>
      <c r="B9" s="31">
        <f>SUM(B10:B82)</f>
        <v>197134800</v>
      </c>
      <c r="C9" s="31">
        <f t="shared" ref="C9:G9" si="0">SUM(C10:C82)</f>
        <v>12180707.380000003</v>
      </c>
      <c r="D9" s="31">
        <f t="shared" si="0"/>
        <v>209315507.37999997</v>
      </c>
      <c r="E9" s="31">
        <f t="shared" si="0"/>
        <v>21671770.299999997</v>
      </c>
      <c r="F9" s="31">
        <f t="shared" si="0"/>
        <v>21670500.299999997</v>
      </c>
      <c r="G9" s="31">
        <f t="shared" si="0"/>
        <v>187643737.08000004</v>
      </c>
    </row>
    <row r="10" spans="1:7" x14ac:dyDescent="0.25">
      <c r="A10" s="62" t="s">
        <v>568</v>
      </c>
      <c r="B10" s="73">
        <v>3120000</v>
      </c>
      <c r="C10" s="73">
        <v>0</v>
      </c>
      <c r="D10" s="73">
        <v>3120000</v>
      </c>
      <c r="E10" s="73">
        <v>30000</v>
      </c>
      <c r="F10" s="73">
        <v>30000</v>
      </c>
      <c r="G10" s="73">
        <v>3090000</v>
      </c>
    </row>
    <row r="11" spans="1:7" x14ac:dyDescent="0.25">
      <c r="A11" s="62" t="s">
        <v>569</v>
      </c>
      <c r="B11" s="73">
        <v>2317800</v>
      </c>
      <c r="C11" s="73">
        <v>0</v>
      </c>
      <c r="D11" s="73">
        <v>2317800</v>
      </c>
      <c r="E11" s="73">
        <v>3836</v>
      </c>
      <c r="F11" s="73">
        <v>3836</v>
      </c>
      <c r="G11" s="73">
        <v>2313964</v>
      </c>
    </row>
    <row r="12" spans="1:7" x14ac:dyDescent="0.25">
      <c r="A12" s="62" t="s">
        <v>570</v>
      </c>
      <c r="B12" s="73">
        <v>70000</v>
      </c>
      <c r="C12" s="73">
        <v>0</v>
      </c>
      <c r="D12" s="73">
        <v>70000</v>
      </c>
      <c r="E12" s="73">
        <v>0</v>
      </c>
      <c r="F12" s="73">
        <v>0</v>
      </c>
      <c r="G12" s="73">
        <v>70000</v>
      </c>
    </row>
    <row r="13" spans="1:7" x14ac:dyDescent="0.25">
      <c r="A13" s="62" t="s">
        <v>571</v>
      </c>
      <c r="B13" s="73">
        <v>4926000</v>
      </c>
      <c r="C13" s="73">
        <v>0</v>
      </c>
      <c r="D13" s="73">
        <v>4926000</v>
      </c>
      <c r="E13" s="73">
        <v>152809.23000000001</v>
      </c>
      <c r="F13" s="73">
        <v>152809.23000000001</v>
      </c>
      <c r="G13" s="73">
        <v>4773190.7699999996</v>
      </c>
    </row>
    <row r="14" spans="1:7" x14ac:dyDescent="0.25">
      <c r="A14" s="62" t="s">
        <v>572</v>
      </c>
      <c r="B14" s="73">
        <v>920000</v>
      </c>
      <c r="C14" s="73">
        <v>0</v>
      </c>
      <c r="D14" s="73">
        <v>920000</v>
      </c>
      <c r="E14" s="73">
        <v>0</v>
      </c>
      <c r="F14" s="73">
        <v>0</v>
      </c>
      <c r="G14" s="73">
        <v>920000</v>
      </c>
    </row>
    <row r="15" spans="1:7" x14ac:dyDescent="0.25">
      <c r="A15" s="62" t="s">
        <v>573</v>
      </c>
      <c r="B15" s="73">
        <v>1565000</v>
      </c>
      <c r="C15" s="73">
        <v>0</v>
      </c>
      <c r="D15" s="73">
        <v>1565000</v>
      </c>
      <c r="E15" s="73">
        <v>266</v>
      </c>
      <c r="F15" s="73">
        <v>266</v>
      </c>
      <c r="G15" s="73">
        <v>1564734</v>
      </c>
    </row>
    <row r="16" spans="1:7" x14ac:dyDescent="0.25">
      <c r="A16" s="62" t="s">
        <v>574</v>
      </c>
      <c r="B16" s="73">
        <v>1590000</v>
      </c>
      <c r="C16" s="73">
        <v>0</v>
      </c>
      <c r="D16" s="73">
        <v>1590000</v>
      </c>
      <c r="E16" s="73">
        <v>0</v>
      </c>
      <c r="F16" s="73">
        <v>0</v>
      </c>
      <c r="G16" s="73">
        <v>1590000</v>
      </c>
    </row>
    <row r="17" spans="1:7" ht="14.45" x14ac:dyDescent="0.3">
      <c r="A17" s="62" t="s">
        <v>575</v>
      </c>
      <c r="B17" s="73">
        <v>140000</v>
      </c>
      <c r="C17" s="73">
        <v>0</v>
      </c>
      <c r="D17" s="73">
        <v>140000</v>
      </c>
      <c r="E17" s="73">
        <v>18212</v>
      </c>
      <c r="F17" s="73">
        <v>18212</v>
      </c>
      <c r="G17" s="73">
        <v>121788</v>
      </c>
    </row>
    <row r="18" spans="1:7" ht="14.45" x14ac:dyDescent="0.3">
      <c r="A18" s="62" t="s">
        <v>576</v>
      </c>
      <c r="B18" s="73">
        <v>8816519.1999999993</v>
      </c>
      <c r="C18" s="73">
        <v>0</v>
      </c>
      <c r="D18" s="73">
        <v>8816519.1999999993</v>
      </c>
      <c r="E18" s="73">
        <v>1203065.6200000001</v>
      </c>
      <c r="F18" s="73">
        <v>1203065.6200000001</v>
      </c>
      <c r="G18" s="73">
        <v>7613453.5799999991</v>
      </c>
    </row>
    <row r="19" spans="1:7" ht="14.45" x14ac:dyDescent="0.3">
      <c r="A19" s="62" t="s">
        <v>577</v>
      </c>
      <c r="B19" s="73">
        <v>23862662.870000001</v>
      </c>
      <c r="C19" s="73">
        <v>581360</v>
      </c>
      <c r="D19" s="73">
        <v>24444022.870000001</v>
      </c>
      <c r="E19" s="73">
        <v>6734973.1100000003</v>
      </c>
      <c r="F19" s="73">
        <v>6734973.1100000003</v>
      </c>
      <c r="G19" s="73">
        <v>17709049.760000002</v>
      </c>
    </row>
    <row r="20" spans="1:7" ht="14.45" x14ac:dyDescent="0.3">
      <c r="A20" s="62" t="s">
        <v>578</v>
      </c>
      <c r="B20" s="73">
        <v>1581908.42</v>
      </c>
      <c r="C20" s="73">
        <v>0</v>
      </c>
      <c r="D20" s="73">
        <v>1581908.42</v>
      </c>
      <c r="E20" s="73">
        <v>389403.55</v>
      </c>
      <c r="F20" s="73">
        <v>389403.55</v>
      </c>
      <c r="G20" s="73">
        <v>1192504.8699999999</v>
      </c>
    </row>
    <row r="21" spans="1:7" ht="14.45" x14ac:dyDescent="0.3">
      <c r="A21" s="62" t="s">
        <v>579</v>
      </c>
      <c r="B21" s="73">
        <v>463160.92</v>
      </c>
      <c r="C21" s="73">
        <v>0</v>
      </c>
      <c r="D21" s="73">
        <v>463160.92</v>
      </c>
      <c r="E21" s="73">
        <v>41359.64</v>
      </c>
      <c r="F21" s="73">
        <v>41359.64</v>
      </c>
      <c r="G21" s="73">
        <v>421801.27999999997</v>
      </c>
    </row>
    <row r="22" spans="1:7" ht="14.45" x14ac:dyDescent="0.3">
      <c r="A22" s="62" t="s">
        <v>580</v>
      </c>
      <c r="B22" s="73">
        <v>2246059.02</v>
      </c>
      <c r="C22" s="73">
        <v>12532.12</v>
      </c>
      <c r="D22" s="73">
        <v>2258591.14</v>
      </c>
      <c r="E22" s="73">
        <v>412994.44</v>
      </c>
      <c r="F22" s="73">
        <v>412994.44</v>
      </c>
      <c r="G22" s="73">
        <v>1845596.7</v>
      </c>
    </row>
    <row r="23" spans="1:7" ht="14.45" x14ac:dyDescent="0.3">
      <c r="A23" s="62" t="s">
        <v>581</v>
      </c>
      <c r="B23" s="73">
        <v>450257.16</v>
      </c>
      <c r="C23" s="73">
        <v>0</v>
      </c>
      <c r="D23" s="73">
        <v>450257.16</v>
      </c>
      <c r="E23" s="73">
        <v>59050.720000000001</v>
      </c>
      <c r="F23" s="73">
        <v>59050.720000000001</v>
      </c>
      <c r="G23" s="73">
        <v>391206.43999999994</v>
      </c>
    </row>
    <row r="24" spans="1:7" x14ac:dyDescent="0.25">
      <c r="A24" s="62" t="s">
        <v>582</v>
      </c>
      <c r="B24" s="73">
        <v>8129065.9800000004</v>
      </c>
      <c r="C24" s="73">
        <v>-931360</v>
      </c>
      <c r="D24" s="73">
        <v>7197705.9800000004</v>
      </c>
      <c r="E24" s="73">
        <v>887327.27</v>
      </c>
      <c r="F24" s="73">
        <v>887327.27</v>
      </c>
      <c r="G24" s="73">
        <v>6310378.7100000009</v>
      </c>
    </row>
    <row r="25" spans="1:7" x14ac:dyDescent="0.25">
      <c r="A25" s="62" t="s">
        <v>583</v>
      </c>
      <c r="B25" s="73">
        <v>2086651.14</v>
      </c>
      <c r="C25" s="73">
        <v>0</v>
      </c>
      <c r="D25" s="73">
        <v>2086651.14</v>
      </c>
      <c r="E25" s="73">
        <v>265484.78000000003</v>
      </c>
      <c r="F25" s="73">
        <v>265484.78000000003</v>
      </c>
      <c r="G25" s="73">
        <v>1821166.3599999999</v>
      </c>
    </row>
    <row r="26" spans="1:7" x14ac:dyDescent="0.25">
      <c r="A26" s="62" t="s">
        <v>584</v>
      </c>
      <c r="B26" s="73">
        <v>1158012.6299999999</v>
      </c>
      <c r="C26" s="73">
        <v>0</v>
      </c>
      <c r="D26" s="73">
        <v>1158012.6299999999</v>
      </c>
      <c r="E26" s="73">
        <v>135009.79</v>
      </c>
      <c r="F26" s="73">
        <v>135009.79</v>
      </c>
      <c r="G26" s="73">
        <v>1023002.8399999999</v>
      </c>
    </row>
    <row r="27" spans="1:7" x14ac:dyDescent="0.25">
      <c r="A27" s="62" t="s">
        <v>585</v>
      </c>
      <c r="B27" s="73">
        <v>915068.32</v>
      </c>
      <c r="C27" s="73">
        <v>0</v>
      </c>
      <c r="D27" s="73">
        <v>915068.32</v>
      </c>
      <c r="E27" s="73">
        <v>97614.66</v>
      </c>
      <c r="F27" s="73">
        <v>97614.66</v>
      </c>
      <c r="G27" s="73">
        <v>817453.65999999992</v>
      </c>
    </row>
    <row r="28" spans="1:7" x14ac:dyDescent="0.25">
      <c r="A28" s="62" t="s">
        <v>586</v>
      </c>
      <c r="B28" s="73">
        <v>1181441.3999999999</v>
      </c>
      <c r="C28" s="73">
        <v>-100000</v>
      </c>
      <c r="D28" s="73">
        <v>1081441.3999999999</v>
      </c>
      <c r="E28" s="73">
        <v>120220.81</v>
      </c>
      <c r="F28" s="73">
        <v>120220.81</v>
      </c>
      <c r="G28" s="73">
        <v>961220.58999999985</v>
      </c>
    </row>
    <row r="29" spans="1:7" x14ac:dyDescent="0.25">
      <c r="A29" s="62" t="s">
        <v>587</v>
      </c>
      <c r="B29" s="73">
        <v>2283527.36</v>
      </c>
      <c r="C29" s="73">
        <v>0</v>
      </c>
      <c r="D29" s="73">
        <v>2283527.36</v>
      </c>
      <c r="E29" s="73">
        <v>253241.19</v>
      </c>
      <c r="F29" s="73">
        <v>253241.19</v>
      </c>
      <c r="G29" s="73">
        <v>2030286.17</v>
      </c>
    </row>
    <row r="30" spans="1:7" x14ac:dyDescent="0.25">
      <c r="A30" s="62" t="s">
        <v>588</v>
      </c>
      <c r="B30" s="73">
        <v>1301625.28</v>
      </c>
      <c r="C30" s="73">
        <v>0</v>
      </c>
      <c r="D30" s="73">
        <v>1301625.28</v>
      </c>
      <c r="E30" s="73">
        <v>217472.75</v>
      </c>
      <c r="F30" s="73">
        <v>217472.75</v>
      </c>
      <c r="G30" s="73">
        <v>1084152.53</v>
      </c>
    </row>
    <row r="31" spans="1:7" x14ac:dyDescent="0.25">
      <c r="A31" s="62" t="s">
        <v>589</v>
      </c>
      <c r="B31" s="73">
        <v>11366053.58</v>
      </c>
      <c r="C31" s="73">
        <v>927199.87999999989</v>
      </c>
      <c r="D31" s="73">
        <v>12293253.460000001</v>
      </c>
      <c r="E31" s="73">
        <v>1469617.02</v>
      </c>
      <c r="F31" s="73">
        <v>1469617.02</v>
      </c>
      <c r="G31" s="73">
        <v>10823636.439999999</v>
      </c>
    </row>
    <row r="32" spans="1:7" ht="14.45" x14ac:dyDescent="0.3">
      <c r="A32" s="62" t="s">
        <v>590</v>
      </c>
      <c r="B32" s="73">
        <v>1432752</v>
      </c>
      <c r="C32" s="73">
        <v>0</v>
      </c>
      <c r="D32" s="73">
        <v>1432752</v>
      </c>
      <c r="E32" s="73">
        <v>169518.5</v>
      </c>
      <c r="F32" s="73">
        <v>169518.5</v>
      </c>
      <c r="G32" s="73">
        <v>1263233.5</v>
      </c>
    </row>
    <row r="33" spans="1:7" ht="14.45" x14ac:dyDescent="0.3">
      <c r="A33" s="62" t="s">
        <v>591</v>
      </c>
      <c r="B33" s="73">
        <v>3279654.71</v>
      </c>
      <c r="C33" s="73">
        <v>60000</v>
      </c>
      <c r="D33" s="73">
        <v>3339654.71</v>
      </c>
      <c r="E33" s="73">
        <v>352303.25</v>
      </c>
      <c r="F33" s="73">
        <v>352303.25</v>
      </c>
      <c r="G33" s="73">
        <v>2987351.46</v>
      </c>
    </row>
    <row r="34" spans="1:7" ht="14.45" x14ac:dyDescent="0.3">
      <c r="A34" s="62" t="s">
        <v>592</v>
      </c>
      <c r="B34" s="73">
        <v>1063500.31</v>
      </c>
      <c r="C34" s="73">
        <v>-60000</v>
      </c>
      <c r="D34" s="73">
        <v>1003500.31</v>
      </c>
      <c r="E34" s="73">
        <v>55175.91</v>
      </c>
      <c r="F34" s="73">
        <v>55175.91</v>
      </c>
      <c r="G34" s="73">
        <v>948324.4</v>
      </c>
    </row>
    <row r="35" spans="1:7" ht="14.45" x14ac:dyDescent="0.3">
      <c r="A35" s="62" t="s">
        <v>593</v>
      </c>
      <c r="B35" s="73">
        <v>1964557.85</v>
      </c>
      <c r="C35" s="73">
        <v>0</v>
      </c>
      <c r="D35" s="73">
        <v>1964557.85</v>
      </c>
      <c r="E35" s="73">
        <v>168183.13</v>
      </c>
      <c r="F35" s="73">
        <v>168183.13</v>
      </c>
      <c r="G35" s="73">
        <v>1796374.7200000002</v>
      </c>
    </row>
    <row r="36" spans="1:7" ht="14.45" x14ac:dyDescent="0.3">
      <c r="A36" s="62" t="s">
        <v>594</v>
      </c>
      <c r="B36" s="73">
        <v>2287437.2799999998</v>
      </c>
      <c r="C36" s="73">
        <v>100000</v>
      </c>
      <c r="D36" s="73">
        <v>2387437.2799999998</v>
      </c>
      <c r="E36" s="73">
        <v>333345.19</v>
      </c>
      <c r="F36" s="73">
        <v>333345.19</v>
      </c>
      <c r="G36" s="73">
        <v>2054092.0899999999</v>
      </c>
    </row>
    <row r="37" spans="1:7" ht="14.45" x14ac:dyDescent="0.3">
      <c r="A37" s="62" t="s">
        <v>595</v>
      </c>
      <c r="B37" s="73">
        <v>6501901.4199999999</v>
      </c>
      <c r="C37" s="73">
        <v>405000</v>
      </c>
      <c r="D37" s="73">
        <v>6906901.4199999999</v>
      </c>
      <c r="E37" s="73">
        <v>723870.11</v>
      </c>
      <c r="F37" s="73">
        <v>723870.11</v>
      </c>
      <c r="G37" s="73">
        <v>6183031.3099999996</v>
      </c>
    </row>
    <row r="38" spans="1:7" ht="14.45" x14ac:dyDescent="0.3">
      <c r="A38" s="62" t="s">
        <v>596</v>
      </c>
      <c r="B38" s="73">
        <v>1463877.08</v>
      </c>
      <c r="C38" s="73">
        <v>250000</v>
      </c>
      <c r="D38" s="73">
        <v>1713877.08</v>
      </c>
      <c r="E38" s="73">
        <v>160623.20000000001</v>
      </c>
      <c r="F38" s="73">
        <v>160623.20000000001</v>
      </c>
      <c r="G38" s="73">
        <v>1553253.8800000001</v>
      </c>
    </row>
    <row r="39" spans="1:7" ht="14.45" x14ac:dyDescent="0.3">
      <c r="A39" s="62" t="s">
        <v>597</v>
      </c>
      <c r="B39" s="73">
        <v>381947.82</v>
      </c>
      <c r="C39" s="73">
        <v>0</v>
      </c>
      <c r="D39" s="73">
        <v>381947.82</v>
      </c>
      <c r="E39" s="73">
        <v>58064.95</v>
      </c>
      <c r="F39" s="73">
        <v>58064.95</v>
      </c>
      <c r="G39" s="73">
        <v>323882.87</v>
      </c>
    </row>
    <row r="40" spans="1:7" x14ac:dyDescent="0.25">
      <c r="A40" s="62" t="s">
        <v>598</v>
      </c>
      <c r="B40" s="73">
        <v>1049983.8999999999</v>
      </c>
      <c r="C40" s="73">
        <v>-200000</v>
      </c>
      <c r="D40" s="73">
        <v>849983.89999999991</v>
      </c>
      <c r="E40" s="73">
        <v>223629.82</v>
      </c>
      <c r="F40" s="73">
        <v>223629.82</v>
      </c>
      <c r="G40" s="73">
        <v>626354.07999999984</v>
      </c>
    </row>
    <row r="41" spans="1:7" x14ac:dyDescent="0.25">
      <c r="A41" s="62" t="s">
        <v>599</v>
      </c>
      <c r="B41" s="73">
        <v>453865.23</v>
      </c>
      <c r="C41" s="73">
        <v>0</v>
      </c>
      <c r="D41" s="73">
        <v>453865.23</v>
      </c>
      <c r="E41" s="73">
        <v>40759.379999999997</v>
      </c>
      <c r="F41" s="73">
        <v>40759.379999999997</v>
      </c>
      <c r="G41" s="73">
        <v>413105.85</v>
      </c>
    </row>
    <row r="42" spans="1:7" x14ac:dyDescent="0.25">
      <c r="A42" s="62" t="s">
        <v>600</v>
      </c>
      <c r="B42" s="73">
        <v>548171.37</v>
      </c>
      <c r="C42" s="73">
        <v>0</v>
      </c>
      <c r="D42" s="73">
        <v>548171.37</v>
      </c>
      <c r="E42" s="73">
        <v>43184.67</v>
      </c>
      <c r="F42" s="73">
        <v>43184.67</v>
      </c>
      <c r="G42" s="73">
        <v>504986.7</v>
      </c>
    </row>
    <row r="43" spans="1:7" x14ac:dyDescent="0.25">
      <c r="A43" s="62" t="s">
        <v>601</v>
      </c>
      <c r="B43" s="73">
        <v>1022932.64</v>
      </c>
      <c r="C43" s="73">
        <v>0</v>
      </c>
      <c r="D43" s="73">
        <v>1022932.64</v>
      </c>
      <c r="E43" s="73">
        <v>226791.66</v>
      </c>
      <c r="F43" s="73">
        <v>226791.66</v>
      </c>
      <c r="G43" s="73">
        <v>796140.98</v>
      </c>
    </row>
    <row r="44" spans="1:7" x14ac:dyDescent="0.25">
      <c r="A44" s="62" t="s">
        <v>602</v>
      </c>
      <c r="B44" s="73">
        <v>1618389.29</v>
      </c>
      <c r="C44" s="73">
        <v>0</v>
      </c>
      <c r="D44" s="73">
        <v>1618389.29</v>
      </c>
      <c r="E44" s="73">
        <v>237505.79</v>
      </c>
      <c r="F44" s="73">
        <v>236235.79</v>
      </c>
      <c r="G44" s="73">
        <v>1380883.5</v>
      </c>
    </row>
    <row r="45" spans="1:7" x14ac:dyDescent="0.25">
      <c r="A45" s="62" t="s">
        <v>603</v>
      </c>
      <c r="B45" s="73">
        <v>1228128.67</v>
      </c>
      <c r="C45" s="73">
        <v>0</v>
      </c>
      <c r="D45" s="73">
        <v>1228128.67</v>
      </c>
      <c r="E45" s="73">
        <v>147287.96</v>
      </c>
      <c r="F45" s="73">
        <v>147287.96</v>
      </c>
      <c r="G45" s="73">
        <v>1080840.71</v>
      </c>
    </row>
    <row r="46" spans="1:7" x14ac:dyDescent="0.25">
      <c r="A46" s="62" t="s">
        <v>604</v>
      </c>
      <c r="B46" s="73">
        <v>602013.09</v>
      </c>
      <c r="C46" s="73">
        <v>0</v>
      </c>
      <c r="D46" s="73">
        <v>602013.09</v>
      </c>
      <c r="E46" s="73">
        <v>72140.179999999993</v>
      </c>
      <c r="F46" s="73">
        <v>72140.179999999993</v>
      </c>
      <c r="G46" s="73">
        <v>529872.90999999992</v>
      </c>
    </row>
    <row r="47" spans="1:7" x14ac:dyDescent="0.25">
      <c r="A47" s="62" t="s">
        <v>605</v>
      </c>
      <c r="B47" s="73">
        <v>1350100.82</v>
      </c>
      <c r="C47" s="73">
        <v>300000</v>
      </c>
      <c r="D47" s="73">
        <v>1650100.82</v>
      </c>
      <c r="E47" s="73">
        <v>113833.07</v>
      </c>
      <c r="F47" s="73">
        <v>113833.07</v>
      </c>
      <c r="G47" s="73">
        <v>1536267.75</v>
      </c>
    </row>
    <row r="48" spans="1:7" ht="14.45" x14ac:dyDescent="0.3">
      <c r="A48" s="62" t="s">
        <v>606</v>
      </c>
      <c r="B48" s="73">
        <v>227908.43</v>
      </c>
      <c r="C48" s="73">
        <v>0</v>
      </c>
      <c r="D48" s="73">
        <v>227908.43</v>
      </c>
      <c r="E48" s="73">
        <v>29223.78</v>
      </c>
      <c r="F48" s="73">
        <v>29223.78</v>
      </c>
      <c r="G48" s="73">
        <v>198684.65</v>
      </c>
    </row>
    <row r="49" spans="1:7" ht="14.45" x14ac:dyDescent="0.3">
      <c r="A49" s="62" t="s">
        <v>607</v>
      </c>
      <c r="B49" s="73">
        <v>367340.42</v>
      </c>
      <c r="C49" s="73">
        <v>0</v>
      </c>
      <c r="D49" s="73">
        <v>367340.42</v>
      </c>
      <c r="E49" s="73">
        <v>44000.08</v>
      </c>
      <c r="F49" s="73">
        <v>44000.08</v>
      </c>
      <c r="G49" s="73">
        <v>323340.33999999997</v>
      </c>
    </row>
    <row r="50" spans="1:7" ht="14.45" x14ac:dyDescent="0.3">
      <c r="A50" s="62" t="s">
        <v>608</v>
      </c>
      <c r="B50" s="73">
        <v>254890.16</v>
      </c>
      <c r="C50" s="73">
        <v>0</v>
      </c>
      <c r="D50" s="73">
        <v>254890.16</v>
      </c>
      <c r="E50" s="73">
        <v>27911.08</v>
      </c>
      <c r="F50" s="73">
        <v>27911.08</v>
      </c>
      <c r="G50" s="73">
        <v>226979.08000000002</v>
      </c>
    </row>
    <row r="51" spans="1:7" ht="14.45" x14ac:dyDescent="0.3">
      <c r="A51" s="62" t="s">
        <v>609</v>
      </c>
      <c r="B51" s="73">
        <v>199816.95999999999</v>
      </c>
      <c r="C51" s="73">
        <v>0</v>
      </c>
      <c r="D51" s="73">
        <v>199816.95999999999</v>
      </c>
      <c r="E51" s="73">
        <v>20853.84</v>
      </c>
      <c r="F51" s="73">
        <v>20853.84</v>
      </c>
      <c r="G51" s="73">
        <v>178963.12</v>
      </c>
    </row>
    <row r="52" spans="1:7" ht="14.45" x14ac:dyDescent="0.3">
      <c r="A52" s="62" t="s">
        <v>610</v>
      </c>
      <c r="B52" s="73">
        <v>320355.26</v>
      </c>
      <c r="C52" s="73">
        <v>0</v>
      </c>
      <c r="D52" s="73">
        <v>320355.26</v>
      </c>
      <c r="E52" s="73">
        <v>37081.78</v>
      </c>
      <c r="F52" s="73">
        <v>37081.78</v>
      </c>
      <c r="G52" s="73">
        <v>283273.48</v>
      </c>
    </row>
    <row r="53" spans="1:7" ht="14.45" x14ac:dyDescent="0.3">
      <c r="A53" s="62" t="s">
        <v>611</v>
      </c>
      <c r="B53" s="73">
        <v>4314462.01</v>
      </c>
      <c r="C53" s="73">
        <v>0</v>
      </c>
      <c r="D53" s="73">
        <v>4314462.01</v>
      </c>
      <c r="E53" s="73">
        <v>417048.61</v>
      </c>
      <c r="F53" s="73">
        <v>417048.61</v>
      </c>
      <c r="G53" s="73">
        <v>3897413.4</v>
      </c>
    </row>
    <row r="54" spans="1:7" ht="14.45" x14ac:dyDescent="0.3">
      <c r="A54" s="62" t="s">
        <v>612</v>
      </c>
      <c r="B54" s="73">
        <v>7020000</v>
      </c>
      <c r="C54" s="73">
        <v>-798887</v>
      </c>
      <c r="D54" s="73">
        <v>6221113</v>
      </c>
      <c r="E54" s="73">
        <v>0</v>
      </c>
      <c r="F54" s="73">
        <v>0</v>
      </c>
      <c r="G54" s="73">
        <v>6221113</v>
      </c>
    </row>
    <row r="55" spans="1:7" ht="14.45" x14ac:dyDescent="0.3">
      <c r="A55" s="62" t="s">
        <v>613</v>
      </c>
      <c r="B55" s="73">
        <v>1541148.05</v>
      </c>
      <c r="C55" s="73">
        <v>-765000</v>
      </c>
      <c r="D55" s="73">
        <v>776148.05</v>
      </c>
      <c r="E55" s="73">
        <v>0</v>
      </c>
      <c r="F55" s="73">
        <v>0</v>
      </c>
      <c r="G55" s="73">
        <v>776148.05</v>
      </c>
    </row>
    <row r="56" spans="1:7" x14ac:dyDescent="0.25">
      <c r="A56" s="62" t="s">
        <v>614</v>
      </c>
      <c r="B56" s="73">
        <v>16938851.960000001</v>
      </c>
      <c r="C56" s="73">
        <v>-800000.00999999978</v>
      </c>
      <c r="D56" s="73">
        <v>16138851.950000001</v>
      </c>
      <c r="E56" s="73">
        <v>0</v>
      </c>
      <c r="F56" s="73">
        <v>0</v>
      </c>
      <c r="G56" s="73">
        <v>16138851.950000001</v>
      </c>
    </row>
    <row r="57" spans="1:7" x14ac:dyDescent="0.25">
      <c r="A57" s="62" t="s">
        <v>615</v>
      </c>
      <c r="B57" s="73">
        <v>30000</v>
      </c>
      <c r="C57" s="73">
        <v>0</v>
      </c>
      <c r="D57" s="73">
        <v>30000</v>
      </c>
      <c r="E57" s="73">
        <v>0</v>
      </c>
      <c r="F57" s="73">
        <v>0</v>
      </c>
      <c r="G57" s="73">
        <v>30000</v>
      </c>
    </row>
    <row r="58" spans="1:7" x14ac:dyDescent="0.25">
      <c r="A58" s="62" t="s">
        <v>616</v>
      </c>
      <c r="B58" s="73">
        <v>1751715.92</v>
      </c>
      <c r="C58" s="73">
        <v>246194.33000000002</v>
      </c>
      <c r="D58" s="73">
        <v>1997910.25</v>
      </c>
      <c r="E58" s="73">
        <v>654542.57999999996</v>
      </c>
      <c r="F58" s="73">
        <v>654542.57999999996</v>
      </c>
      <c r="G58" s="73">
        <v>1343367.67</v>
      </c>
    </row>
    <row r="59" spans="1:7" x14ac:dyDescent="0.25">
      <c r="A59" s="62" t="s">
        <v>617</v>
      </c>
      <c r="B59" s="73">
        <v>2096227.17</v>
      </c>
      <c r="C59" s="73">
        <v>0</v>
      </c>
      <c r="D59" s="73">
        <v>2096227.17</v>
      </c>
      <c r="E59" s="73">
        <v>370496.6</v>
      </c>
      <c r="F59" s="73">
        <v>370496.6</v>
      </c>
      <c r="G59" s="73">
        <v>1725730.5699999998</v>
      </c>
    </row>
    <row r="60" spans="1:7" x14ac:dyDescent="0.25">
      <c r="A60" s="62" t="s">
        <v>529</v>
      </c>
      <c r="B60" s="73">
        <v>23922056.899999999</v>
      </c>
      <c r="C60" s="73">
        <v>1034692.6699999999</v>
      </c>
      <c r="D60" s="73">
        <v>24956749.57</v>
      </c>
      <c r="E60" s="73">
        <v>3756049.31</v>
      </c>
      <c r="F60" s="73">
        <v>3756049.31</v>
      </c>
      <c r="G60" s="73">
        <v>21200700.259999998</v>
      </c>
    </row>
    <row r="61" spans="1:7" x14ac:dyDescent="0.25">
      <c r="A61" s="62" t="s">
        <v>618</v>
      </c>
      <c r="B61" s="73">
        <v>560000</v>
      </c>
      <c r="C61" s="73">
        <v>0</v>
      </c>
      <c r="D61" s="73">
        <v>560000</v>
      </c>
      <c r="E61" s="73">
        <v>0</v>
      </c>
      <c r="F61" s="73">
        <v>0</v>
      </c>
      <c r="G61" s="73">
        <v>560000</v>
      </c>
    </row>
    <row r="62" spans="1:7" x14ac:dyDescent="0.25">
      <c r="A62" s="62" t="s">
        <v>619</v>
      </c>
      <c r="B62" s="73">
        <v>2000000</v>
      </c>
      <c r="C62" s="73">
        <v>0</v>
      </c>
      <c r="D62" s="73">
        <v>2000000</v>
      </c>
      <c r="E62" s="73">
        <v>0</v>
      </c>
      <c r="F62" s="73">
        <v>0</v>
      </c>
      <c r="G62" s="73">
        <v>2000000</v>
      </c>
    </row>
    <row r="63" spans="1:7" x14ac:dyDescent="0.25">
      <c r="A63" s="62" t="s">
        <v>620</v>
      </c>
      <c r="B63" s="73">
        <v>4350000</v>
      </c>
      <c r="C63" s="73">
        <v>0</v>
      </c>
      <c r="D63" s="73">
        <v>4350000</v>
      </c>
      <c r="E63" s="73">
        <v>0</v>
      </c>
      <c r="F63" s="73">
        <v>0</v>
      </c>
      <c r="G63" s="73">
        <v>4350000</v>
      </c>
    </row>
    <row r="64" spans="1:7" ht="14.45" x14ac:dyDescent="0.3">
      <c r="A64" s="62" t="s">
        <v>621</v>
      </c>
      <c r="B64" s="73">
        <v>2550000</v>
      </c>
      <c r="C64" s="73">
        <v>0</v>
      </c>
      <c r="D64" s="73">
        <v>2550000</v>
      </c>
      <c r="E64" s="73">
        <v>0</v>
      </c>
      <c r="F64" s="73">
        <v>0</v>
      </c>
      <c r="G64" s="73">
        <v>2550000</v>
      </c>
    </row>
    <row r="65" spans="1:7" ht="14.45" x14ac:dyDescent="0.3">
      <c r="A65" s="62" t="s">
        <v>622</v>
      </c>
      <c r="B65" s="73">
        <v>9400000</v>
      </c>
      <c r="C65" s="73">
        <v>-50000</v>
      </c>
      <c r="D65" s="73">
        <v>9350000</v>
      </c>
      <c r="E65" s="73">
        <v>0</v>
      </c>
      <c r="F65" s="73">
        <v>0</v>
      </c>
      <c r="G65" s="73">
        <v>9350000</v>
      </c>
    </row>
    <row r="66" spans="1:7" ht="14.45" x14ac:dyDescent="0.3">
      <c r="A66" s="62" t="s">
        <v>623</v>
      </c>
      <c r="B66" s="73">
        <v>100000</v>
      </c>
      <c r="C66" s="73">
        <v>0</v>
      </c>
      <c r="D66" s="73">
        <v>100000</v>
      </c>
      <c r="E66" s="73">
        <v>0</v>
      </c>
      <c r="F66" s="73">
        <v>0</v>
      </c>
      <c r="G66" s="73">
        <v>100000</v>
      </c>
    </row>
    <row r="67" spans="1:7" ht="14.45" x14ac:dyDescent="0.3">
      <c r="A67" s="62" t="s">
        <v>530</v>
      </c>
      <c r="B67" s="73">
        <v>250000</v>
      </c>
      <c r="C67" s="73">
        <v>-250000</v>
      </c>
      <c r="D67" s="73">
        <v>0</v>
      </c>
      <c r="E67" s="73">
        <v>0</v>
      </c>
      <c r="F67" s="73">
        <v>0</v>
      </c>
      <c r="G67" s="73">
        <v>0</v>
      </c>
    </row>
    <row r="68" spans="1:7" ht="14.45" x14ac:dyDescent="0.3">
      <c r="A68" s="62" t="s">
        <v>624</v>
      </c>
      <c r="B68" s="73">
        <v>12000000</v>
      </c>
      <c r="C68" s="73">
        <v>0</v>
      </c>
      <c r="D68" s="73">
        <v>12000000</v>
      </c>
      <c r="E68" s="73">
        <v>0</v>
      </c>
      <c r="F68" s="73">
        <v>0</v>
      </c>
      <c r="G68" s="73">
        <v>12000000</v>
      </c>
    </row>
    <row r="69" spans="1:7" ht="14.45" x14ac:dyDescent="0.3">
      <c r="A69" s="62" t="s">
        <v>625</v>
      </c>
      <c r="B69" s="73">
        <v>200000</v>
      </c>
      <c r="C69" s="73">
        <v>0</v>
      </c>
      <c r="D69" s="73">
        <v>200000</v>
      </c>
      <c r="E69" s="73">
        <v>0</v>
      </c>
      <c r="F69" s="73">
        <v>0</v>
      </c>
      <c r="G69" s="73">
        <v>200000</v>
      </c>
    </row>
    <row r="70" spans="1:7" ht="14.45" x14ac:dyDescent="0.3">
      <c r="A70" s="62" t="s">
        <v>626</v>
      </c>
      <c r="B70" s="73">
        <v>0</v>
      </c>
      <c r="C70" s="73">
        <v>401591.42</v>
      </c>
      <c r="D70" s="73">
        <v>401591.42</v>
      </c>
      <c r="E70" s="73">
        <v>232359.06</v>
      </c>
      <c r="F70" s="73">
        <v>232359.06</v>
      </c>
      <c r="G70" s="73">
        <v>169232.36</v>
      </c>
    </row>
    <row r="71" spans="1:7" ht="14.45" x14ac:dyDescent="0.3">
      <c r="A71" s="62" t="s">
        <v>627</v>
      </c>
      <c r="B71" s="73">
        <v>0</v>
      </c>
      <c r="C71" s="73">
        <v>55100</v>
      </c>
      <c r="D71" s="73">
        <v>55100</v>
      </c>
      <c r="E71" s="73">
        <v>0</v>
      </c>
      <c r="F71" s="73">
        <v>0</v>
      </c>
      <c r="G71" s="73">
        <v>55100</v>
      </c>
    </row>
    <row r="72" spans="1:7" x14ac:dyDescent="0.25">
      <c r="A72" s="62" t="s">
        <v>628</v>
      </c>
      <c r="B72" s="73">
        <v>0</v>
      </c>
      <c r="C72" s="73">
        <v>600000</v>
      </c>
      <c r="D72" s="73">
        <v>600000</v>
      </c>
      <c r="E72" s="73">
        <v>299732.40000000002</v>
      </c>
      <c r="F72" s="73">
        <v>299732.40000000002</v>
      </c>
      <c r="G72" s="73">
        <v>300267.59999999998</v>
      </c>
    </row>
    <row r="73" spans="1:7" x14ac:dyDescent="0.25">
      <c r="A73" s="62" t="s">
        <v>629</v>
      </c>
      <c r="B73" s="73">
        <v>0</v>
      </c>
      <c r="C73" s="73">
        <v>850000</v>
      </c>
      <c r="D73" s="73">
        <v>850000</v>
      </c>
      <c r="E73" s="73">
        <v>0</v>
      </c>
      <c r="F73" s="73">
        <v>0</v>
      </c>
      <c r="G73" s="73">
        <v>850000</v>
      </c>
    </row>
    <row r="74" spans="1:7" x14ac:dyDescent="0.25">
      <c r="A74" s="62" t="s">
        <v>630</v>
      </c>
      <c r="B74" s="73">
        <v>0</v>
      </c>
      <c r="C74" s="73">
        <v>6517235.21</v>
      </c>
      <c r="D74" s="73">
        <v>6517235.21</v>
      </c>
      <c r="E74" s="73">
        <v>0</v>
      </c>
      <c r="F74" s="73">
        <v>0</v>
      </c>
      <c r="G74" s="73">
        <v>6517235.21</v>
      </c>
    </row>
    <row r="75" spans="1:7" x14ac:dyDescent="0.25">
      <c r="A75" s="62" t="s">
        <v>631</v>
      </c>
      <c r="B75" s="73">
        <v>0</v>
      </c>
      <c r="C75" s="73">
        <v>20000</v>
      </c>
      <c r="D75" s="73">
        <v>20000</v>
      </c>
      <c r="E75" s="73">
        <v>18518.849999999999</v>
      </c>
      <c r="F75" s="73">
        <v>18518.849999999999</v>
      </c>
      <c r="G75" s="73">
        <v>1481.1500000000015</v>
      </c>
    </row>
    <row r="76" spans="1:7" x14ac:dyDescent="0.25">
      <c r="A76" s="62" t="s">
        <v>632</v>
      </c>
      <c r="B76" s="73">
        <v>0</v>
      </c>
      <c r="C76" s="73">
        <v>3629271.7800000003</v>
      </c>
      <c r="D76" s="73">
        <v>3629271.7800000003</v>
      </c>
      <c r="E76" s="73">
        <v>0</v>
      </c>
      <c r="F76" s="73">
        <v>0</v>
      </c>
      <c r="G76" s="73">
        <v>3629271.7800000003</v>
      </c>
    </row>
    <row r="77" spans="1:7" x14ac:dyDescent="0.25">
      <c r="A77" s="62" t="s">
        <v>633</v>
      </c>
      <c r="B77" s="73">
        <v>0</v>
      </c>
      <c r="C77" s="73">
        <v>58823.73</v>
      </c>
      <c r="D77" s="73">
        <v>58823.73</v>
      </c>
      <c r="E77" s="73">
        <v>58823.73</v>
      </c>
      <c r="F77" s="73">
        <v>58823.73</v>
      </c>
      <c r="G77" s="73">
        <v>0</v>
      </c>
    </row>
    <row r="78" spans="1:7" x14ac:dyDescent="0.25">
      <c r="A78" s="62" t="s">
        <v>634</v>
      </c>
      <c r="B78" s="73">
        <v>0</v>
      </c>
      <c r="C78" s="73">
        <v>21236.5</v>
      </c>
      <c r="D78" s="73">
        <v>21236.5</v>
      </c>
      <c r="E78" s="73">
        <v>21236.5</v>
      </c>
      <c r="F78" s="73">
        <v>21236.5</v>
      </c>
      <c r="G78" s="73">
        <v>0</v>
      </c>
    </row>
    <row r="79" spans="1:7" x14ac:dyDescent="0.25">
      <c r="A79" s="62" t="s">
        <v>635</v>
      </c>
      <c r="B79" s="73">
        <v>0</v>
      </c>
      <c r="C79" s="73">
        <v>16980.25</v>
      </c>
      <c r="D79" s="73">
        <v>16980.25</v>
      </c>
      <c r="E79" s="73">
        <v>16980.25</v>
      </c>
      <c r="F79" s="73">
        <v>16980.25</v>
      </c>
      <c r="G79" s="73">
        <v>0</v>
      </c>
    </row>
    <row r="80" spans="1:7" ht="14.45" x14ac:dyDescent="0.3">
      <c r="A80" s="62" t="s">
        <v>636</v>
      </c>
      <c r="B80" s="73">
        <v>0</v>
      </c>
      <c r="C80" s="73">
        <v>48736.5</v>
      </c>
      <c r="D80" s="73">
        <v>48736.5</v>
      </c>
      <c r="E80" s="73">
        <v>48736.5</v>
      </c>
      <c r="F80" s="73">
        <v>48736.5</v>
      </c>
      <c r="G80" s="73">
        <v>0</v>
      </c>
    </row>
    <row r="81" spans="1:7" ht="14.45" x14ac:dyDescent="0.3">
      <c r="A81" s="62"/>
      <c r="B81" s="73"/>
      <c r="C81" s="73"/>
      <c r="D81" s="73"/>
      <c r="E81" s="73"/>
      <c r="F81" s="73"/>
      <c r="G81" s="73"/>
    </row>
    <row r="82" spans="1:7" x14ac:dyDescent="0.25">
      <c r="A82" s="62"/>
      <c r="B82" s="73"/>
      <c r="C82" s="73"/>
      <c r="D82" s="73"/>
      <c r="E82" s="73"/>
      <c r="F82" s="73"/>
      <c r="G82" s="73"/>
    </row>
    <row r="83" spans="1:7" x14ac:dyDescent="0.25">
      <c r="A83" s="32" t="s">
        <v>132</v>
      </c>
      <c r="B83" s="48"/>
      <c r="C83" s="48"/>
      <c r="D83" s="48"/>
      <c r="E83" s="48"/>
      <c r="F83" s="48"/>
      <c r="G83" s="48"/>
    </row>
    <row r="84" spans="1:7" x14ac:dyDescent="0.25">
      <c r="A84" s="3" t="s">
        <v>338</v>
      </c>
      <c r="B84" s="4">
        <f>SUM(B85:B125)</f>
        <v>0</v>
      </c>
      <c r="C84" s="4">
        <f t="shared" ref="C84:G84" si="1">SUM(C85:C125)</f>
        <v>17527237.25</v>
      </c>
      <c r="D84" s="4">
        <f t="shared" si="1"/>
        <v>17527237.25</v>
      </c>
      <c r="E84" s="4">
        <f t="shared" si="1"/>
        <v>17205552.259999998</v>
      </c>
      <c r="F84" s="4">
        <f t="shared" si="1"/>
        <v>16692088.409999998</v>
      </c>
      <c r="G84" s="4">
        <f t="shared" si="1"/>
        <v>321684.99000000028</v>
      </c>
    </row>
    <row r="85" spans="1:7" x14ac:dyDescent="0.25">
      <c r="A85" s="62" t="s">
        <v>529</v>
      </c>
      <c r="B85" s="73">
        <v>0</v>
      </c>
      <c r="C85" s="73">
        <v>20000</v>
      </c>
      <c r="D85" s="73">
        <v>20000</v>
      </c>
      <c r="E85" s="73">
        <v>0</v>
      </c>
      <c r="F85" s="73">
        <v>0</v>
      </c>
      <c r="G85" s="73">
        <v>20000</v>
      </c>
    </row>
    <row r="86" spans="1:7" x14ac:dyDescent="0.25">
      <c r="A86" s="62" t="s">
        <v>530</v>
      </c>
      <c r="B86" s="73">
        <v>0</v>
      </c>
      <c r="C86" s="73">
        <v>300000</v>
      </c>
      <c r="D86" s="73">
        <v>300000</v>
      </c>
      <c r="E86" s="73">
        <v>0</v>
      </c>
      <c r="F86" s="73">
        <v>0</v>
      </c>
      <c r="G86" s="73">
        <v>300000</v>
      </c>
    </row>
    <row r="87" spans="1:7" x14ac:dyDescent="0.25">
      <c r="A87" s="62" t="s">
        <v>531</v>
      </c>
      <c r="B87" s="73">
        <v>0</v>
      </c>
      <c r="C87" s="73">
        <v>3619512.93</v>
      </c>
      <c r="D87" s="73">
        <v>3619512.93</v>
      </c>
      <c r="E87" s="73">
        <v>3619511.93</v>
      </c>
      <c r="F87" s="73">
        <v>3619511.93</v>
      </c>
      <c r="G87" s="73">
        <v>1</v>
      </c>
    </row>
    <row r="88" spans="1:7" x14ac:dyDescent="0.25">
      <c r="A88" s="62" t="s">
        <v>532</v>
      </c>
      <c r="B88" s="73">
        <v>0</v>
      </c>
      <c r="C88" s="73">
        <v>250605.11</v>
      </c>
      <c r="D88" s="73">
        <v>250605.11</v>
      </c>
      <c r="E88" s="73">
        <v>250605.11</v>
      </c>
      <c r="F88" s="73">
        <v>250605.11</v>
      </c>
      <c r="G88" s="73">
        <v>0</v>
      </c>
    </row>
    <row r="89" spans="1:7" x14ac:dyDescent="0.25">
      <c r="A89" s="62" t="s">
        <v>533</v>
      </c>
      <c r="B89" s="73">
        <v>0</v>
      </c>
      <c r="C89" s="73">
        <v>6426286.21</v>
      </c>
      <c r="D89" s="73">
        <v>6426286.21</v>
      </c>
      <c r="E89" s="73">
        <v>6426279.6399999997</v>
      </c>
      <c r="F89" s="73">
        <v>5912815.79</v>
      </c>
      <c r="G89" s="73">
        <v>6.5700000002980232</v>
      </c>
    </row>
    <row r="90" spans="1:7" x14ac:dyDescent="0.25">
      <c r="A90" s="62" t="s">
        <v>534</v>
      </c>
      <c r="B90" s="73">
        <v>0</v>
      </c>
      <c r="C90" s="73">
        <v>382260.75</v>
      </c>
      <c r="D90" s="73">
        <v>382260.75</v>
      </c>
      <c r="E90" s="73">
        <v>382260.75</v>
      </c>
      <c r="F90" s="73">
        <v>382260.75</v>
      </c>
      <c r="G90" s="73">
        <v>0</v>
      </c>
    </row>
    <row r="91" spans="1:7" x14ac:dyDescent="0.25">
      <c r="A91" s="62" t="s">
        <v>535</v>
      </c>
      <c r="B91" s="73">
        <v>0</v>
      </c>
      <c r="C91" s="73">
        <v>63393</v>
      </c>
      <c r="D91" s="73">
        <v>63393</v>
      </c>
      <c r="E91" s="73">
        <v>63393</v>
      </c>
      <c r="F91" s="73">
        <v>63393</v>
      </c>
      <c r="G91" s="73">
        <v>0</v>
      </c>
    </row>
    <row r="92" spans="1:7" x14ac:dyDescent="0.25">
      <c r="A92" s="62" t="s">
        <v>536</v>
      </c>
      <c r="B92" s="73">
        <v>0</v>
      </c>
      <c r="C92" s="73">
        <v>22996</v>
      </c>
      <c r="D92" s="73">
        <v>22996</v>
      </c>
      <c r="E92" s="73">
        <v>22996</v>
      </c>
      <c r="F92" s="73">
        <v>22996</v>
      </c>
      <c r="G92" s="73">
        <v>0</v>
      </c>
    </row>
    <row r="93" spans="1:7" x14ac:dyDescent="0.25">
      <c r="A93" s="62" t="s">
        <v>537</v>
      </c>
      <c r="B93" s="73">
        <v>0</v>
      </c>
      <c r="C93" s="73">
        <v>135441</v>
      </c>
      <c r="D93" s="73">
        <v>135441</v>
      </c>
      <c r="E93" s="73">
        <v>135441</v>
      </c>
      <c r="F93" s="73">
        <v>135441</v>
      </c>
      <c r="G93" s="73">
        <v>0</v>
      </c>
    </row>
    <row r="94" spans="1:7" x14ac:dyDescent="0.25">
      <c r="A94" s="62" t="s">
        <v>538</v>
      </c>
      <c r="B94" s="73">
        <v>0</v>
      </c>
      <c r="C94" s="73">
        <v>63081.75</v>
      </c>
      <c r="D94" s="73">
        <v>63081.75</v>
      </c>
      <c r="E94" s="73">
        <v>63081.75</v>
      </c>
      <c r="F94" s="73">
        <v>63081.75</v>
      </c>
      <c r="G94" s="73">
        <v>0</v>
      </c>
    </row>
    <row r="95" spans="1:7" x14ac:dyDescent="0.25">
      <c r="A95" s="62" t="s">
        <v>539</v>
      </c>
      <c r="B95" s="73">
        <v>0</v>
      </c>
      <c r="C95" s="73">
        <v>45679.25</v>
      </c>
      <c r="D95" s="73">
        <v>45679.25</v>
      </c>
      <c r="E95" s="73">
        <v>45679.25</v>
      </c>
      <c r="F95" s="73">
        <v>45679.25</v>
      </c>
      <c r="G95" s="73">
        <v>0</v>
      </c>
    </row>
    <row r="96" spans="1:7" x14ac:dyDescent="0.25">
      <c r="A96" s="62" t="s">
        <v>540</v>
      </c>
      <c r="B96" s="73">
        <v>0</v>
      </c>
      <c r="C96" s="73">
        <v>36655</v>
      </c>
      <c r="D96" s="73">
        <v>36655</v>
      </c>
      <c r="E96" s="73">
        <v>36655</v>
      </c>
      <c r="F96" s="73">
        <v>36655</v>
      </c>
      <c r="G96" s="73">
        <v>0</v>
      </c>
    </row>
    <row r="97" spans="1:7" ht="14.45" x14ac:dyDescent="0.3">
      <c r="A97" s="62" t="s">
        <v>541</v>
      </c>
      <c r="B97" s="73">
        <v>0</v>
      </c>
      <c r="C97" s="73">
        <v>38871.85</v>
      </c>
      <c r="D97" s="73">
        <v>38871.85</v>
      </c>
      <c r="E97" s="73">
        <v>38871.85</v>
      </c>
      <c r="F97" s="73">
        <v>38871.85</v>
      </c>
      <c r="G97" s="73">
        <v>0</v>
      </c>
    </row>
    <row r="98" spans="1:7" x14ac:dyDescent="0.25">
      <c r="A98" s="62" t="s">
        <v>542</v>
      </c>
      <c r="B98" s="73">
        <v>0</v>
      </c>
      <c r="C98" s="73">
        <v>87986.75</v>
      </c>
      <c r="D98" s="73">
        <v>87986.75</v>
      </c>
      <c r="E98" s="73">
        <v>86309.33</v>
      </c>
      <c r="F98" s="73">
        <v>86309.33</v>
      </c>
      <c r="G98" s="73">
        <v>1677.4199999999983</v>
      </c>
    </row>
    <row r="99" spans="1:7" x14ac:dyDescent="0.25">
      <c r="A99" s="62" t="s">
        <v>543</v>
      </c>
      <c r="B99" s="73">
        <v>0</v>
      </c>
      <c r="C99" s="73">
        <v>49662</v>
      </c>
      <c r="D99" s="73">
        <v>49662</v>
      </c>
      <c r="E99" s="73">
        <v>49662</v>
      </c>
      <c r="F99" s="73">
        <v>49662</v>
      </c>
      <c r="G99" s="73">
        <v>0</v>
      </c>
    </row>
    <row r="100" spans="1:7" x14ac:dyDescent="0.25">
      <c r="A100" s="62" t="s">
        <v>544</v>
      </c>
      <c r="B100" s="73">
        <v>0</v>
      </c>
      <c r="C100" s="73">
        <v>549022.02</v>
      </c>
      <c r="D100" s="73">
        <v>549022.02</v>
      </c>
      <c r="E100" s="73">
        <v>549022.02</v>
      </c>
      <c r="F100" s="73">
        <v>549022.02</v>
      </c>
      <c r="G100" s="73">
        <v>0</v>
      </c>
    </row>
    <row r="101" spans="1:7" x14ac:dyDescent="0.25">
      <c r="A101" s="62" t="s">
        <v>545</v>
      </c>
      <c r="B101" s="73">
        <v>0</v>
      </c>
      <c r="C101" s="73">
        <v>56358.36</v>
      </c>
      <c r="D101" s="73">
        <v>56358.36</v>
      </c>
      <c r="E101" s="73">
        <v>56358.36</v>
      </c>
      <c r="F101" s="73">
        <v>56358.36</v>
      </c>
      <c r="G101" s="73">
        <v>0</v>
      </c>
    </row>
    <row r="102" spans="1:7" x14ac:dyDescent="0.25">
      <c r="A102" s="62" t="s">
        <v>546</v>
      </c>
      <c r="B102" s="73">
        <v>0</v>
      </c>
      <c r="C102" s="73">
        <v>115915.5</v>
      </c>
      <c r="D102" s="73">
        <v>115915.5</v>
      </c>
      <c r="E102" s="73">
        <v>115915.5</v>
      </c>
      <c r="F102" s="73">
        <v>115915.5</v>
      </c>
      <c r="G102" s="73">
        <v>0</v>
      </c>
    </row>
    <row r="103" spans="1:7" x14ac:dyDescent="0.25">
      <c r="A103" s="62" t="s">
        <v>547</v>
      </c>
      <c r="B103" s="73">
        <v>0</v>
      </c>
      <c r="C103" s="73">
        <v>14413.5</v>
      </c>
      <c r="D103" s="73">
        <v>14413.5</v>
      </c>
      <c r="E103" s="73">
        <v>14413.5</v>
      </c>
      <c r="F103" s="73">
        <v>14413.5</v>
      </c>
      <c r="G103" s="73">
        <v>0</v>
      </c>
    </row>
    <row r="104" spans="1:7" x14ac:dyDescent="0.25">
      <c r="A104" s="62" t="s">
        <v>548</v>
      </c>
      <c r="B104" s="73">
        <v>0</v>
      </c>
      <c r="C104" s="73">
        <v>42408</v>
      </c>
      <c r="D104" s="73">
        <v>42408</v>
      </c>
      <c r="E104" s="73">
        <v>42408</v>
      </c>
      <c r="F104" s="73">
        <v>42408</v>
      </c>
      <c r="G104" s="73">
        <v>0</v>
      </c>
    </row>
    <row r="105" spans="1:7" x14ac:dyDescent="0.25">
      <c r="A105" s="62" t="s">
        <v>549</v>
      </c>
      <c r="B105" s="73">
        <v>0</v>
      </c>
      <c r="C105" s="73">
        <v>174762</v>
      </c>
      <c r="D105" s="73">
        <v>174762</v>
      </c>
      <c r="E105" s="73">
        <v>174762</v>
      </c>
      <c r="F105" s="73">
        <v>174762</v>
      </c>
      <c r="G105" s="73">
        <v>0</v>
      </c>
    </row>
    <row r="106" spans="1:7" x14ac:dyDescent="0.25">
      <c r="A106" s="62" t="s">
        <v>550</v>
      </c>
      <c r="B106" s="73">
        <v>0</v>
      </c>
      <c r="C106" s="73">
        <v>38724</v>
      </c>
      <c r="D106" s="73">
        <v>38724</v>
      </c>
      <c r="E106" s="73">
        <v>38724</v>
      </c>
      <c r="F106" s="73">
        <v>38724</v>
      </c>
      <c r="G106" s="73">
        <v>0</v>
      </c>
    </row>
    <row r="107" spans="1:7" x14ac:dyDescent="0.25">
      <c r="A107" s="62" t="s">
        <v>551</v>
      </c>
      <c r="B107" s="73">
        <v>0</v>
      </c>
      <c r="C107" s="73">
        <v>14413.5</v>
      </c>
      <c r="D107" s="73">
        <v>14413.5</v>
      </c>
      <c r="E107" s="73">
        <v>14413.5</v>
      </c>
      <c r="F107" s="73">
        <v>14413.5</v>
      </c>
      <c r="G107" s="73">
        <v>0</v>
      </c>
    </row>
    <row r="108" spans="1:7" x14ac:dyDescent="0.25">
      <c r="A108" s="62" t="s">
        <v>552</v>
      </c>
      <c r="B108" s="73">
        <v>0</v>
      </c>
      <c r="C108" s="73">
        <v>15744.25</v>
      </c>
      <c r="D108" s="73">
        <v>15744.25</v>
      </c>
      <c r="E108" s="73">
        <v>15744.25</v>
      </c>
      <c r="F108" s="73">
        <v>15744.25</v>
      </c>
      <c r="G108" s="73">
        <v>0</v>
      </c>
    </row>
    <row r="109" spans="1:7" x14ac:dyDescent="0.25">
      <c r="A109" s="62" t="s">
        <v>553</v>
      </c>
      <c r="B109" s="73">
        <v>0</v>
      </c>
      <c r="C109" s="73">
        <v>21090.720000000001</v>
      </c>
      <c r="D109" s="73">
        <v>21090.720000000001</v>
      </c>
      <c r="E109" s="73">
        <v>21090.720000000001</v>
      </c>
      <c r="F109" s="73">
        <v>21090.720000000001</v>
      </c>
      <c r="G109" s="73">
        <v>0</v>
      </c>
    </row>
    <row r="110" spans="1:7" x14ac:dyDescent="0.25">
      <c r="A110" s="62" t="s">
        <v>554</v>
      </c>
      <c r="B110" s="73">
        <v>0</v>
      </c>
      <c r="C110" s="73">
        <v>52898.25</v>
      </c>
      <c r="D110" s="73">
        <v>52898.25</v>
      </c>
      <c r="E110" s="73">
        <v>52898.25</v>
      </c>
      <c r="F110" s="73">
        <v>52898.25</v>
      </c>
      <c r="G110" s="73">
        <v>0</v>
      </c>
    </row>
    <row r="111" spans="1:7" x14ac:dyDescent="0.25">
      <c r="A111" s="62" t="s">
        <v>555</v>
      </c>
      <c r="B111" s="73">
        <v>0</v>
      </c>
      <c r="C111" s="73">
        <v>42612.25</v>
      </c>
      <c r="D111" s="73">
        <v>42612.25</v>
      </c>
      <c r="E111" s="73">
        <v>42612.25</v>
      </c>
      <c r="F111" s="73">
        <v>42612.25</v>
      </c>
      <c r="G111" s="73">
        <v>0</v>
      </c>
    </row>
    <row r="112" spans="1:7" x14ac:dyDescent="0.25">
      <c r="A112" s="62" t="s">
        <v>556</v>
      </c>
      <c r="B112" s="73">
        <v>0</v>
      </c>
      <c r="C112" s="73">
        <v>20023</v>
      </c>
      <c r="D112" s="73">
        <v>20023</v>
      </c>
      <c r="E112" s="73">
        <v>20023</v>
      </c>
      <c r="F112" s="73">
        <v>20023</v>
      </c>
      <c r="G112" s="73">
        <v>0</v>
      </c>
    </row>
    <row r="113" spans="1:7" ht="14.45" x14ac:dyDescent="0.3">
      <c r="A113" s="62" t="s">
        <v>557</v>
      </c>
      <c r="B113" s="73">
        <v>0</v>
      </c>
      <c r="C113" s="73">
        <v>42439.25</v>
      </c>
      <c r="D113" s="73">
        <v>42439.25</v>
      </c>
      <c r="E113" s="73">
        <v>42439.25</v>
      </c>
      <c r="F113" s="73">
        <v>42439.25</v>
      </c>
      <c r="G113" s="73">
        <v>0</v>
      </c>
    </row>
    <row r="114" spans="1:7" x14ac:dyDescent="0.25">
      <c r="A114" s="62" t="s">
        <v>558</v>
      </c>
      <c r="B114" s="73">
        <v>0</v>
      </c>
      <c r="C114" s="73">
        <v>10419</v>
      </c>
      <c r="D114" s="73">
        <v>10419</v>
      </c>
      <c r="E114" s="73">
        <v>10419</v>
      </c>
      <c r="F114" s="73">
        <v>10419</v>
      </c>
      <c r="G114" s="73">
        <v>0</v>
      </c>
    </row>
    <row r="115" spans="1:7" x14ac:dyDescent="0.25">
      <c r="A115" s="62" t="s">
        <v>559</v>
      </c>
      <c r="B115" s="73">
        <v>0</v>
      </c>
      <c r="C115" s="73">
        <v>9514.1200000000008</v>
      </c>
      <c r="D115" s="73">
        <v>9514.1200000000008</v>
      </c>
      <c r="E115" s="73">
        <v>9514.1200000000008</v>
      </c>
      <c r="F115" s="73">
        <v>9514.1200000000008</v>
      </c>
      <c r="G115" s="73">
        <v>0</v>
      </c>
    </row>
    <row r="116" spans="1:7" x14ac:dyDescent="0.25">
      <c r="A116" s="62" t="s">
        <v>560</v>
      </c>
      <c r="B116" s="73">
        <v>0</v>
      </c>
      <c r="C116" s="73">
        <v>13063.05</v>
      </c>
      <c r="D116" s="73">
        <v>13063.05</v>
      </c>
      <c r="E116" s="73">
        <v>13063.05</v>
      </c>
      <c r="F116" s="73">
        <v>13063.05</v>
      </c>
      <c r="G116" s="73">
        <v>0</v>
      </c>
    </row>
    <row r="117" spans="1:7" x14ac:dyDescent="0.25">
      <c r="A117" s="62" t="s">
        <v>561</v>
      </c>
      <c r="B117" s="73">
        <v>0</v>
      </c>
      <c r="C117" s="73">
        <v>4571.28</v>
      </c>
      <c r="D117" s="73">
        <v>4571.28</v>
      </c>
      <c r="E117" s="73">
        <v>4571.28</v>
      </c>
      <c r="F117" s="73">
        <v>4571.28</v>
      </c>
      <c r="G117" s="73">
        <v>0</v>
      </c>
    </row>
    <row r="118" spans="1:7" x14ac:dyDescent="0.25">
      <c r="A118" s="62" t="s">
        <v>562</v>
      </c>
      <c r="B118" s="73">
        <v>0</v>
      </c>
      <c r="C118" s="73">
        <v>8571.92</v>
      </c>
      <c r="D118" s="73">
        <v>8571.92</v>
      </c>
      <c r="E118" s="73">
        <v>8571.92</v>
      </c>
      <c r="F118" s="73">
        <v>8571.92</v>
      </c>
      <c r="G118" s="73">
        <v>0</v>
      </c>
    </row>
    <row r="119" spans="1:7" x14ac:dyDescent="0.25">
      <c r="A119" s="62" t="s">
        <v>563</v>
      </c>
      <c r="B119" s="73">
        <v>0</v>
      </c>
      <c r="C119" s="73">
        <v>181231.7</v>
      </c>
      <c r="D119" s="73">
        <v>181231.7</v>
      </c>
      <c r="E119" s="73">
        <v>181231.7</v>
      </c>
      <c r="F119" s="73">
        <v>181231.7</v>
      </c>
      <c r="G119" s="73">
        <v>0</v>
      </c>
    </row>
    <row r="120" spans="1:7" x14ac:dyDescent="0.25">
      <c r="A120" s="62" t="s">
        <v>564</v>
      </c>
      <c r="B120" s="73">
        <v>0</v>
      </c>
      <c r="C120" s="73">
        <v>2041290.55</v>
      </c>
      <c r="D120" s="73">
        <v>2041290.55</v>
      </c>
      <c r="E120" s="73">
        <v>2041290.55</v>
      </c>
      <c r="F120" s="73">
        <v>2041290.55</v>
      </c>
      <c r="G120" s="73">
        <v>0</v>
      </c>
    </row>
    <row r="121" spans="1:7" x14ac:dyDescent="0.25">
      <c r="A121" s="62" t="s">
        <v>565</v>
      </c>
      <c r="B121" s="73">
        <v>0</v>
      </c>
      <c r="C121" s="73">
        <v>45250.13</v>
      </c>
      <c r="D121" s="73">
        <v>45250.13</v>
      </c>
      <c r="E121" s="73">
        <v>45250.13</v>
      </c>
      <c r="F121" s="73">
        <v>45250.13</v>
      </c>
      <c r="G121" s="73">
        <v>0</v>
      </c>
    </row>
    <row r="122" spans="1:7" x14ac:dyDescent="0.25">
      <c r="A122" s="62" t="s">
        <v>566</v>
      </c>
      <c r="B122" s="73">
        <v>0</v>
      </c>
      <c r="C122" s="73">
        <v>2246531.94</v>
      </c>
      <c r="D122" s="73">
        <v>2246531.94</v>
      </c>
      <c r="E122" s="73">
        <v>2246531.94</v>
      </c>
      <c r="F122" s="73">
        <v>2246531.94</v>
      </c>
      <c r="G122" s="73">
        <v>0</v>
      </c>
    </row>
    <row r="123" spans="1:7" x14ac:dyDescent="0.25">
      <c r="A123" s="62" t="s">
        <v>567</v>
      </c>
      <c r="B123" s="73">
        <v>0</v>
      </c>
      <c r="C123" s="73">
        <v>223537.36</v>
      </c>
      <c r="D123" s="73">
        <v>223537.36</v>
      </c>
      <c r="E123" s="73">
        <v>223537.36</v>
      </c>
      <c r="F123" s="73">
        <v>223537.36</v>
      </c>
      <c r="G123" s="73">
        <v>0</v>
      </c>
    </row>
    <row r="124" spans="1:7" x14ac:dyDescent="0.25">
      <c r="A124" s="62"/>
      <c r="B124" s="73"/>
      <c r="C124" s="73"/>
      <c r="D124" s="73"/>
      <c r="E124" s="73"/>
      <c r="F124" s="73"/>
      <c r="G124" s="73"/>
    </row>
    <row r="125" spans="1:7" x14ac:dyDescent="0.25">
      <c r="A125" s="62"/>
      <c r="B125" s="73"/>
      <c r="C125" s="73"/>
      <c r="D125" s="73"/>
      <c r="E125" s="73"/>
      <c r="F125" s="73"/>
      <c r="G125" s="73"/>
    </row>
    <row r="126" spans="1:7" x14ac:dyDescent="0.25">
      <c r="A126" s="32" t="s">
        <v>132</v>
      </c>
      <c r="B126" s="48"/>
      <c r="C126" s="48"/>
      <c r="D126" s="48"/>
      <c r="E126" s="48"/>
      <c r="F126" s="48"/>
      <c r="G126" s="48"/>
    </row>
    <row r="127" spans="1:7" x14ac:dyDescent="0.25">
      <c r="A127" s="3" t="s">
        <v>334</v>
      </c>
      <c r="B127" s="4">
        <f>SUM(B84,B9)</f>
        <v>197134800</v>
      </c>
      <c r="C127" s="4">
        <f t="shared" ref="C127:G127" si="2">SUM(C84,C9)</f>
        <v>29707944.630000003</v>
      </c>
      <c r="D127" s="4">
        <f t="shared" si="2"/>
        <v>226842744.62999997</v>
      </c>
      <c r="E127" s="4">
        <f t="shared" si="2"/>
        <v>38877322.559999995</v>
      </c>
      <c r="F127" s="4">
        <f t="shared" si="2"/>
        <v>38362588.709999993</v>
      </c>
      <c r="G127" s="4">
        <f t="shared" si="2"/>
        <v>187965422.07000005</v>
      </c>
    </row>
    <row r="128" spans="1:7" x14ac:dyDescent="0.25">
      <c r="A128" s="54"/>
      <c r="B128" s="54"/>
      <c r="C128" s="54"/>
      <c r="D128" s="54"/>
      <c r="E128" s="54"/>
      <c r="F128" s="54"/>
      <c r="G128" s="54"/>
    </row>
  </sheetData>
  <mergeCells count="4">
    <mergeCell ref="A7:A8"/>
    <mergeCell ref="B7:F7"/>
    <mergeCell ref="G7:G8"/>
    <mergeCell ref="A1:G1"/>
  </mergeCells>
  <dataValidations count="1">
    <dataValidation type="decimal" allowBlank="1" showInputMessage="1" showErrorMessage="1" sqref="B83:G84 B9:G9 B126:G127"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83:G84 B126:G127"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C8" sqref="C8"/>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339</v>
      </c>
      <c r="B1" s="176"/>
      <c r="C1" s="176"/>
      <c r="D1" s="176"/>
      <c r="E1" s="176"/>
      <c r="F1" s="176"/>
      <c r="G1" s="176"/>
    </row>
    <row r="2" spans="1:7" x14ac:dyDescent="0.25">
      <c r="A2" s="110" t="str">
        <f>'Formato 1'!A2</f>
        <v>MUNICIPIO DOCTOR MORA, GTO.</v>
      </c>
      <c r="B2" s="111"/>
      <c r="C2" s="111"/>
      <c r="D2" s="111"/>
      <c r="E2" s="111"/>
      <c r="F2" s="111"/>
      <c r="G2" s="112"/>
    </row>
    <row r="3" spans="1:7" x14ac:dyDescent="0.25">
      <c r="A3" s="113" t="s">
        <v>340</v>
      </c>
      <c r="B3" s="114"/>
      <c r="C3" s="114"/>
      <c r="D3" s="114"/>
      <c r="E3" s="114"/>
      <c r="F3" s="114"/>
      <c r="G3" s="115"/>
    </row>
    <row r="4" spans="1:7" x14ac:dyDescent="0.25">
      <c r="A4" s="113" t="s">
        <v>341</v>
      </c>
      <c r="B4" s="114"/>
      <c r="C4" s="114"/>
      <c r="D4" s="114"/>
      <c r="E4" s="114"/>
      <c r="F4" s="114"/>
      <c r="G4" s="115"/>
    </row>
    <row r="5" spans="1:7"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163</v>
      </c>
      <c r="B7" s="172" t="s">
        <v>255</v>
      </c>
      <c r="C7" s="173"/>
      <c r="D7" s="173"/>
      <c r="E7" s="173"/>
      <c r="F7" s="174"/>
      <c r="G7" s="168" t="s">
        <v>523</v>
      </c>
    </row>
    <row r="8" spans="1:7" ht="30" x14ac:dyDescent="0.25">
      <c r="A8" s="165"/>
      <c r="B8" s="26" t="s">
        <v>164</v>
      </c>
      <c r="C8" s="7" t="s">
        <v>342</v>
      </c>
      <c r="D8" s="26" t="s">
        <v>257</v>
      </c>
      <c r="E8" s="26" t="s">
        <v>148</v>
      </c>
      <c r="F8" s="33" t="s">
        <v>165</v>
      </c>
      <c r="G8" s="167"/>
    </row>
    <row r="9" spans="1:7" ht="16.5" customHeight="1" x14ac:dyDescent="0.25">
      <c r="A9" s="27" t="s">
        <v>343</v>
      </c>
      <c r="B9" s="31">
        <f>SUM(B10,B19,B27,B37)</f>
        <v>197134800</v>
      </c>
      <c r="C9" s="31">
        <f t="shared" ref="C9:G9" si="0">SUM(C10,C19,C27,C37)</f>
        <v>12180707.379999999</v>
      </c>
      <c r="D9" s="31">
        <f t="shared" si="0"/>
        <v>209315507.38</v>
      </c>
      <c r="E9" s="31">
        <f t="shared" si="0"/>
        <v>21671770.300000004</v>
      </c>
      <c r="F9" s="31">
        <f t="shared" si="0"/>
        <v>21670500.300000004</v>
      </c>
      <c r="G9" s="31">
        <f t="shared" si="0"/>
        <v>187643737.07999995</v>
      </c>
    </row>
    <row r="10" spans="1:7" ht="15" customHeight="1" x14ac:dyDescent="0.25">
      <c r="A10" s="57" t="s">
        <v>344</v>
      </c>
      <c r="B10" s="46">
        <f>SUM(B11:B18)</f>
        <v>91777129.879999995</v>
      </c>
      <c r="C10" s="46">
        <f t="shared" ref="C10:G10" si="1">SUM(C11:C18)</f>
        <v>797224.78999999969</v>
      </c>
      <c r="D10" s="46">
        <f t="shared" si="1"/>
        <v>92574354.670000002</v>
      </c>
      <c r="E10" s="46">
        <f t="shared" si="1"/>
        <v>15755930.860000003</v>
      </c>
      <c r="F10" s="46">
        <f t="shared" si="1"/>
        <v>15755930.860000003</v>
      </c>
      <c r="G10" s="46">
        <f t="shared" si="1"/>
        <v>76818423.809999973</v>
      </c>
    </row>
    <row r="11" spans="1:7" x14ac:dyDescent="0.25">
      <c r="A11" s="76" t="s">
        <v>345</v>
      </c>
      <c r="B11" s="46">
        <v>9183859.6199999992</v>
      </c>
      <c r="C11" s="46">
        <v>0</v>
      </c>
      <c r="D11" s="46">
        <v>9183859.6199999992</v>
      </c>
      <c r="E11" s="46">
        <v>1247065.7000000002</v>
      </c>
      <c r="F11" s="46">
        <v>1247065.7000000002</v>
      </c>
      <c r="G11" s="46">
        <f>D11-E11</f>
        <v>7936793.919999999</v>
      </c>
    </row>
    <row r="12" spans="1:7" x14ac:dyDescent="0.25">
      <c r="A12" s="76" t="s">
        <v>346</v>
      </c>
      <c r="B12" s="46">
        <v>1002036.6000000001</v>
      </c>
      <c r="C12" s="46">
        <v>0</v>
      </c>
      <c r="D12" s="46">
        <v>1002036.6000000001</v>
      </c>
      <c r="E12" s="46">
        <v>83944.05</v>
      </c>
      <c r="F12" s="46">
        <v>83944.05</v>
      </c>
      <c r="G12" s="46">
        <f t="shared" ref="G12:G41" si="2">D12-E12</f>
        <v>918092.55</v>
      </c>
    </row>
    <row r="13" spans="1:7" x14ac:dyDescent="0.25">
      <c r="A13" s="76" t="s">
        <v>347</v>
      </c>
      <c r="B13" s="46">
        <v>35309201.029999994</v>
      </c>
      <c r="C13" s="46">
        <v>593892.12</v>
      </c>
      <c r="D13" s="46">
        <v>35903093.149999991</v>
      </c>
      <c r="E13" s="46">
        <v>8138495.4000000022</v>
      </c>
      <c r="F13" s="46">
        <v>8138495.4000000013</v>
      </c>
      <c r="G13" s="46">
        <f t="shared" si="2"/>
        <v>27764597.749999989</v>
      </c>
    </row>
    <row r="14" spans="1:7" x14ac:dyDescent="0.25">
      <c r="A14" s="76" t="s">
        <v>348</v>
      </c>
      <c r="B14" s="46">
        <v>0</v>
      </c>
      <c r="C14" s="46">
        <v>0</v>
      </c>
      <c r="D14" s="46">
        <v>0</v>
      </c>
      <c r="E14" s="46">
        <v>0</v>
      </c>
      <c r="F14" s="46">
        <v>0</v>
      </c>
      <c r="G14" s="46">
        <f t="shared" si="2"/>
        <v>0</v>
      </c>
    </row>
    <row r="15" spans="1:7" x14ac:dyDescent="0.25">
      <c r="A15" s="76" t="s">
        <v>349</v>
      </c>
      <c r="B15" s="46">
        <v>15196598.069999998</v>
      </c>
      <c r="C15" s="46">
        <v>-931360</v>
      </c>
      <c r="D15" s="46">
        <v>14265238.069999998</v>
      </c>
      <c r="E15" s="46">
        <v>1389272.5</v>
      </c>
      <c r="F15" s="46">
        <v>1389272.5</v>
      </c>
      <c r="G15" s="46">
        <f t="shared" si="2"/>
        <v>12875965.569999998</v>
      </c>
    </row>
    <row r="16" spans="1:7" x14ac:dyDescent="0.25">
      <c r="A16" s="76" t="s">
        <v>350</v>
      </c>
      <c r="B16" s="46">
        <v>0</v>
      </c>
      <c r="C16" s="46">
        <v>0</v>
      </c>
      <c r="D16" s="46">
        <v>0</v>
      </c>
      <c r="E16" s="46">
        <v>0</v>
      </c>
      <c r="F16" s="46">
        <v>0</v>
      </c>
      <c r="G16" s="46">
        <f t="shared" si="2"/>
        <v>0</v>
      </c>
    </row>
    <row r="17" spans="1:7" x14ac:dyDescent="0.25">
      <c r="A17" s="76" t="s">
        <v>351</v>
      </c>
      <c r="B17" s="46">
        <v>28231200.610000003</v>
      </c>
      <c r="C17" s="46">
        <v>834692.66999999969</v>
      </c>
      <c r="D17" s="46">
        <v>29065893.280000001</v>
      </c>
      <c r="E17" s="46">
        <v>4595179.3900000006</v>
      </c>
      <c r="F17" s="46">
        <v>4595179.3900000006</v>
      </c>
      <c r="G17" s="46">
        <f t="shared" si="2"/>
        <v>24470713.890000001</v>
      </c>
    </row>
    <row r="18" spans="1:7" x14ac:dyDescent="0.25">
      <c r="A18" s="76" t="s">
        <v>352</v>
      </c>
      <c r="B18" s="46">
        <v>2854233.9499999993</v>
      </c>
      <c r="C18" s="46">
        <v>300000</v>
      </c>
      <c r="D18" s="46">
        <v>3154233.9499999993</v>
      </c>
      <c r="E18" s="46">
        <v>301973.82</v>
      </c>
      <c r="F18" s="46">
        <v>301973.82</v>
      </c>
      <c r="G18" s="46">
        <f t="shared" si="2"/>
        <v>2852260.1299999994</v>
      </c>
    </row>
    <row r="19" spans="1:7" x14ac:dyDescent="0.25">
      <c r="A19" s="57" t="s">
        <v>353</v>
      </c>
      <c r="B19" s="46">
        <f>SUM(B20:B26)</f>
        <v>96295670.870000005</v>
      </c>
      <c r="C19" s="46">
        <f t="shared" ref="C19:G19" si="3">SUM(C20:C26)</f>
        <v>11483482.59</v>
      </c>
      <c r="D19" s="46">
        <f t="shared" si="3"/>
        <v>107779153.46000001</v>
      </c>
      <c r="E19" s="46">
        <f t="shared" si="3"/>
        <v>5474626.2700000005</v>
      </c>
      <c r="F19" s="46">
        <f t="shared" si="3"/>
        <v>5473356.2700000005</v>
      </c>
      <c r="G19" s="46">
        <f t="shared" si="3"/>
        <v>102304527.18999998</v>
      </c>
    </row>
    <row r="20" spans="1:7" x14ac:dyDescent="0.25">
      <c r="A20" s="76" t="s">
        <v>489</v>
      </c>
      <c r="B20" s="46">
        <v>1463877.0799999998</v>
      </c>
      <c r="C20" s="46">
        <v>250000</v>
      </c>
      <c r="D20" s="46">
        <v>1713877.0799999998</v>
      </c>
      <c r="E20" s="46">
        <v>160623.19999999998</v>
      </c>
      <c r="F20" s="46">
        <v>160623.19999999998</v>
      </c>
      <c r="G20" s="46">
        <f t="shared" si="2"/>
        <v>1553253.88</v>
      </c>
    </row>
    <row r="21" spans="1:7" x14ac:dyDescent="0.25">
      <c r="A21" s="76" t="s">
        <v>354</v>
      </c>
      <c r="B21" s="46">
        <v>77817230.650000006</v>
      </c>
      <c r="C21" s="46">
        <v>10777269.59</v>
      </c>
      <c r="D21" s="46">
        <v>88594500.24000001</v>
      </c>
      <c r="E21" s="46">
        <v>4194086.6800000006</v>
      </c>
      <c r="F21" s="46">
        <v>4194086.6800000006</v>
      </c>
      <c r="G21" s="46">
        <f t="shared" si="2"/>
        <v>84400413.560000002</v>
      </c>
    </row>
    <row r="22" spans="1:7" x14ac:dyDescent="0.25">
      <c r="A22" s="76" t="s">
        <v>355</v>
      </c>
      <c r="B22" s="46">
        <v>2168389.29</v>
      </c>
      <c r="C22" s="46">
        <v>-250000</v>
      </c>
      <c r="D22" s="46">
        <v>1918389.29</v>
      </c>
      <c r="E22" s="46">
        <v>237505.79</v>
      </c>
      <c r="F22" s="46">
        <v>236235.79</v>
      </c>
      <c r="G22" s="46">
        <f t="shared" si="2"/>
        <v>1680883.5</v>
      </c>
    </row>
    <row r="23" spans="1:7" x14ac:dyDescent="0.25">
      <c r="A23" s="76" t="s">
        <v>356</v>
      </c>
      <c r="B23" s="46">
        <v>1228128.67</v>
      </c>
      <c r="C23" s="46">
        <v>0</v>
      </c>
      <c r="D23" s="46">
        <v>1228128.67</v>
      </c>
      <c r="E23" s="46">
        <v>147287.96</v>
      </c>
      <c r="F23" s="46">
        <v>147287.96</v>
      </c>
      <c r="G23" s="46">
        <f t="shared" si="2"/>
        <v>1080840.71</v>
      </c>
    </row>
    <row r="24" spans="1:7" x14ac:dyDescent="0.25">
      <c r="A24" s="76" t="s">
        <v>490</v>
      </c>
      <c r="B24" s="46">
        <v>254890.16</v>
      </c>
      <c r="C24" s="46">
        <v>0</v>
      </c>
      <c r="D24" s="46">
        <v>254890.16</v>
      </c>
      <c r="E24" s="46">
        <v>27911.08</v>
      </c>
      <c r="F24" s="46">
        <v>27911.08</v>
      </c>
      <c r="G24" s="46">
        <f t="shared" si="2"/>
        <v>226979.08000000002</v>
      </c>
    </row>
    <row r="25" spans="1:7" x14ac:dyDescent="0.25">
      <c r="A25" s="76" t="s">
        <v>357</v>
      </c>
      <c r="B25" s="46">
        <v>0</v>
      </c>
      <c r="C25" s="46">
        <v>0</v>
      </c>
      <c r="D25" s="46">
        <v>0</v>
      </c>
      <c r="E25" s="46">
        <v>0</v>
      </c>
      <c r="F25" s="46">
        <v>0</v>
      </c>
      <c r="G25" s="46">
        <f t="shared" si="2"/>
        <v>0</v>
      </c>
    </row>
    <row r="26" spans="1:7" x14ac:dyDescent="0.25">
      <c r="A26" s="76" t="s">
        <v>358</v>
      </c>
      <c r="B26" s="46">
        <v>13363155.02</v>
      </c>
      <c r="C26" s="46">
        <v>706213</v>
      </c>
      <c r="D26" s="46">
        <v>14069368.02</v>
      </c>
      <c r="E26" s="46">
        <v>707211.55999999982</v>
      </c>
      <c r="F26" s="46">
        <v>707211.55999999982</v>
      </c>
      <c r="G26" s="46">
        <f t="shared" si="2"/>
        <v>13362156.459999999</v>
      </c>
    </row>
    <row r="27" spans="1:7" x14ac:dyDescent="0.25">
      <c r="A27" s="57" t="s">
        <v>359</v>
      </c>
      <c r="B27" s="46">
        <f>SUM(B28:B36)</f>
        <v>9061999.2500000019</v>
      </c>
      <c r="C27" s="46">
        <f t="shared" ref="C27:F27" si="4">SUM(C28:C36)</f>
        <v>-100000</v>
      </c>
      <c r="D27" s="46">
        <f t="shared" si="4"/>
        <v>8961999.2500000019</v>
      </c>
      <c r="E27" s="46">
        <f t="shared" si="4"/>
        <v>441213.17000000004</v>
      </c>
      <c r="F27" s="46">
        <f t="shared" si="4"/>
        <v>441213.17000000004</v>
      </c>
      <c r="G27" s="46">
        <f t="shared" si="2"/>
        <v>8520786.0800000019</v>
      </c>
    </row>
    <row r="28" spans="1:7" x14ac:dyDescent="0.25">
      <c r="A28" s="79" t="s">
        <v>360</v>
      </c>
      <c r="B28" s="46">
        <v>9061999.2500000019</v>
      </c>
      <c r="C28" s="46">
        <v>-100000</v>
      </c>
      <c r="D28" s="46">
        <v>8961999.2500000019</v>
      </c>
      <c r="E28" s="46">
        <v>441213.17000000004</v>
      </c>
      <c r="F28" s="46">
        <v>441213.17000000004</v>
      </c>
      <c r="G28" s="46">
        <f t="shared" si="2"/>
        <v>8520786.0800000019</v>
      </c>
    </row>
    <row r="29" spans="1:7" x14ac:dyDescent="0.25">
      <c r="A29" s="76" t="s">
        <v>361</v>
      </c>
      <c r="B29" s="46">
        <v>0</v>
      </c>
      <c r="C29" s="46">
        <v>0</v>
      </c>
      <c r="D29" s="46">
        <v>0</v>
      </c>
      <c r="E29" s="46">
        <v>0</v>
      </c>
      <c r="F29" s="46">
        <v>0</v>
      </c>
      <c r="G29" s="46">
        <f t="shared" si="2"/>
        <v>0</v>
      </c>
    </row>
    <row r="30" spans="1:7" x14ac:dyDescent="0.25">
      <c r="A30" s="76" t="s">
        <v>491</v>
      </c>
      <c r="B30" s="46">
        <v>0</v>
      </c>
      <c r="C30" s="46">
        <v>0</v>
      </c>
      <c r="D30" s="46">
        <v>0</v>
      </c>
      <c r="E30" s="46">
        <v>0</v>
      </c>
      <c r="F30" s="46">
        <v>0</v>
      </c>
      <c r="G30" s="46">
        <f t="shared" si="2"/>
        <v>0</v>
      </c>
    </row>
    <row r="31" spans="1:7" x14ac:dyDescent="0.25">
      <c r="A31" s="76" t="s">
        <v>362</v>
      </c>
      <c r="B31" s="46">
        <v>0</v>
      </c>
      <c r="C31" s="46">
        <v>0</v>
      </c>
      <c r="D31" s="46">
        <v>0</v>
      </c>
      <c r="E31" s="46">
        <v>0</v>
      </c>
      <c r="F31" s="46">
        <v>0</v>
      </c>
      <c r="G31" s="46">
        <f t="shared" si="2"/>
        <v>0</v>
      </c>
    </row>
    <row r="32" spans="1:7" x14ac:dyDescent="0.25">
      <c r="A32" s="76" t="s">
        <v>363</v>
      </c>
      <c r="B32" s="46">
        <v>0</v>
      </c>
      <c r="C32" s="46">
        <v>0</v>
      </c>
      <c r="D32" s="46">
        <v>0</v>
      </c>
      <c r="E32" s="46">
        <v>0</v>
      </c>
      <c r="F32" s="46">
        <v>0</v>
      </c>
      <c r="G32" s="46">
        <f t="shared" si="2"/>
        <v>0</v>
      </c>
    </row>
    <row r="33" spans="1:7" ht="14.45" customHeight="1" x14ac:dyDescent="0.25">
      <c r="A33" s="76" t="s">
        <v>364</v>
      </c>
      <c r="B33" s="46">
        <v>0</v>
      </c>
      <c r="C33" s="46">
        <v>0</v>
      </c>
      <c r="D33" s="46">
        <v>0</v>
      </c>
      <c r="E33" s="46">
        <v>0</v>
      </c>
      <c r="F33" s="46">
        <v>0</v>
      </c>
      <c r="G33" s="46">
        <f t="shared" si="2"/>
        <v>0</v>
      </c>
    </row>
    <row r="34" spans="1:7" ht="14.45" customHeight="1" x14ac:dyDescent="0.25">
      <c r="A34" s="76" t="s">
        <v>365</v>
      </c>
      <c r="B34" s="46">
        <v>0</v>
      </c>
      <c r="C34" s="46">
        <v>0</v>
      </c>
      <c r="D34" s="46">
        <v>0</v>
      </c>
      <c r="E34" s="46">
        <v>0</v>
      </c>
      <c r="F34" s="46">
        <v>0</v>
      </c>
      <c r="G34" s="46">
        <f t="shared" si="2"/>
        <v>0</v>
      </c>
    </row>
    <row r="35" spans="1:7" ht="14.45" customHeight="1" x14ac:dyDescent="0.25">
      <c r="A35" s="76" t="s">
        <v>366</v>
      </c>
      <c r="B35" s="46">
        <v>0</v>
      </c>
      <c r="C35" s="46">
        <v>0</v>
      </c>
      <c r="D35" s="46">
        <v>0</v>
      </c>
      <c r="E35" s="46">
        <v>0</v>
      </c>
      <c r="F35" s="46">
        <v>0</v>
      </c>
      <c r="G35" s="46">
        <f t="shared" si="2"/>
        <v>0</v>
      </c>
    </row>
    <row r="36" spans="1:7" ht="14.45" customHeight="1" x14ac:dyDescent="0.25">
      <c r="A36" s="76" t="s">
        <v>367</v>
      </c>
      <c r="B36" s="46">
        <v>0</v>
      </c>
      <c r="C36" s="46">
        <v>0</v>
      </c>
      <c r="D36" s="46">
        <v>0</v>
      </c>
      <c r="E36" s="46">
        <v>0</v>
      </c>
      <c r="F36" s="46">
        <v>0</v>
      </c>
      <c r="G36" s="46">
        <f t="shared" si="2"/>
        <v>0</v>
      </c>
    </row>
    <row r="37" spans="1:7" ht="14.45" customHeight="1" x14ac:dyDescent="0.25">
      <c r="A37" s="58" t="s">
        <v>372</v>
      </c>
      <c r="B37" s="46">
        <f>SUM(B38:B41)</f>
        <v>0</v>
      </c>
      <c r="C37" s="46">
        <f t="shared" ref="C37:G37" si="5">SUM(C38:C41)</f>
        <v>0</v>
      </c>
      <c r="D37" s="46">
        <f t="shared" si="5"/>
        <v>0</v>
      </c>
      <c r="E37" s="46">
        <f t="shared" si="5"/>
        <v>0</v>
      </c>
      <c r="F37" s="46">
        <f t="shared" si="5"/>
        <v>0</v>
      </c>
      <c r="G37" s="46">
        <f t="shared" si="5"/>
        <v>0</v>
      </c>
    </row>
    <row r="38" spans="1:7" x14ac:dyDescent="0.25">
      <c r="A38" s="79" t="s">
        <v>368</v>
      </c>
      <c r="B38" s="46">
        <v>0</v>
      </c>
      <c r="C38" s="46">
        <v>0</v>
      </c>
      <c r="D38" s="46">
        <v>0</v>
      </c>
      <c r="E38" s="46">
        <v>0</v>
      </c>
      <c r="F38" s="46">
        <v>0</v>
      </c>
      <c r="G38" s="46">
        <f t="shared" si="2"/>
        <v>0</v>
      </c>
    </row>
    <row r="39" spans="1:7" ht="30" x14ac:dyDescent="0.25">
      <c r="A39" s="79" t="s">
        <v>369</v>
      </c>
      <c r="B39" s="46">
        <v>0</v>
      </c>
      <c r="C39" s="46">
        <v>0</v>
      </c>
      <c r="D39" s="46">
        <v>0</v>
      </c>
      <c r="E39" s="46">
        <v>0</v>
      </c>
      <c r="F39" s="46">
        <v>0</v>
      </c>
      <c r="G39" s="46">
        <f t="shared" si="2"/>
        <v>0</v>
      </c>
    </row>
    <row r="40" spans="1:7" x14ac:dyDescent="0.25">
      <c r="A40" s="79" t="s">
        <v>370</v>
      </c>
      <c r="B40" s="46">
        <v>0</v>
      </c>
      <c r="C40" s="46">
        <v>0</v>
      </c>
      <c r="D40" s="46">
        <v>0</v>
      </c>
      <c r="E40" s="46">
        <v>0</v>
      </c>
      <c r="F40" s="46">
        <v>0</v>
      </c>
      <c r="G40" s="46">
        <f t="shared" si="2"/>
        <v>0</v>
      </c>
    </row>
    <row r="41" spans="1:7" x14ac:dyDescent="0.25">
      <c r="A41" s="79" t="s">
        <v>371</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492</v>
      </c>
      <c r="B43" s="4">
        <f>SUM(B44,B53,B61,B71)</f>
        <v>0</v>
      </c>
      <c r="C43" s="4">
        <f t="shared" ref="C43:G43" si="6">SUM(C44,C53,C61,C71)</f>
        <v>17527237.25</v>
      </c>
      <c r="D43" s="4">
        <f t="shared" si="6"/>
        <v>17527237.25</v>
      </c>
      <c r="E43" s="4">
        <f t="shared" si="6"/>
        <v>18678065.600000001</v>
      </c>
      <c r="F43" s="4">
        <f t="shared" si="6"/>
        <v>18164601.75</v>
      </c>
      <c r="G43" s="4">
        <f t="shared" si="6"/>
        <v>-1150828.3500000015</v>
      </c>
    </row>
    <row r="44" spans="1:7" x14ac:dyDescent="0.25">
      <c r="A44" s="57" t="s">
        <v>344</v>
      </c>
      <c r="B44" s="46">
        <f>SUM(B45:B52)</f>
        <v>0</v>
      </c>
      <c r="C44" s="46">
        <f t="shared" ref="C44:G44" si="7">SUM(C45:C52)</f>
        <v>20000</v>
      </c>
      <c r="D44" s="46">
        <f t="shared" si="7"/>
        <v>20000</v>
      </c>
      <c r="E44" s="46">
        <f t="shared" si="7"/>
        <v>0</v>
      </c>
      <c r="F44" s="46">
        <f t="shared" si="7"/>
        <v>0</v>
      </c>
      <c r="G44" s="46">
        <f t="shared" si="7"/>
        <v>20000</v>
      </c>
    </row>
    <row r="45" spans="1:7" x14ac:dyDescent="0.25">
      <c r="A45" s="79" t="s">
        <v>345</v>
      </c>
      <c r="B45" s="46">
        <v>0</v>
      </c>
      <c r="C45" s="46">
        <v>0</v>
      </c>
      <c r="D45" s="46">
        <v>0</v>
      </c>
      <c r="E45" s="46">
        <v>0</v>
      </c>
      <c r="F45" s="46">
        <v>0</v>
      </c>
      <c r="G45" s="46">
        <f t="shared" ref="G45:G75" si="8">D45-E45</f>
        <v>0</v>
      </c>
    </row>
    <row r="46" spans="1:7" x14ac:dyDescent="0.25">
      <c r="A46" s="79" t="s">
        <v>346</v>
      </c>
      <c r="B46" s="46">
        <v>0</v>
      </c>
      <c r="C46" s="46">
        <v>0</v>
      </c>
      <c r="D46" s="46">
        <v>0</v>
      </c>
      <c r="E46" s="46">
        <v>0</v>
      </c>
      <c r="F46" s="46">
        <v>0</v>
      </c>
      <c r="G46" s="46">
        <f t="shared" si="8"/>
        <v>0</v>
      </c>
    </row>
    <row r="47" spans="1:7" x14ac:dyDescent="0.25">
      <c r="A47" s="79" t="s">
        <v>347</v>
      </c>
      <c r="B47" s="46">
        <v>0</v>
      </c>
      <c r="C47" s="46">
        <v>0</v>
      </c>
      <c r="D47" s="46">
        <v>0</v>
      </c>
      <c r="E47" s="46">
        <v>0</v>
      </c>
      <c r="F47" s="46">
        <v>0</v>
      </c>
      <c r="G47" s="46">
        <f t="shared" si="8"/>
        <v>0</v>
      </c>
    </row>
    <row r="48" spans="1:7" x14ac:dyDescent="0.25">
      <c r="A48" s="79" t="s">
        <v>348</v>
      </c>
      <c r="B48" s="46">
        <v>0</v>
      </c>
      <c r="C48" s="46">
        <v>0</v>
      </c>
      <c r="D48" s="46">
        <v>0</v>
      </c>
      <c r="E48" s="46">
        <v>0</v>
      </c>
      <c r="F48" s="46">
        <v>0</v>
      </c>
      <c r="G48" s="46">
        <f t="shared" si="8"/>
        <v>0</v>
      </c>
    </row>
    <row r="49" spans="1:7" x14ac:dyDescent="0.25">
      <c r="A49" s="79" t="s">
        <v>349</v>
      </c>
      <c r="B49" s="46">
        <v>0</v>
      </c>
      <c r="C49" s="46">
        <v>0</v>
      </c>
      <c r="D49" s="46">
        <v>0</v>
      </c>
      <c r="E49" s="46">
        <v>0</v>
      </c>
      <c r="F49" s="46">
        <v>0</v>
      </c>
      <c r="G49" s="46">
        <f t="shared" si="8"/>
        <v>0</v>
      </c>
    </row>
    <row r="50" spans="1:7" x14ac:dyDescent="0.25">
      <c r="A50" s="79" t="s">
        <v>350</v>
      </c>
      <c r="B50" s="46">
        <v>0</v>
      </c>
      <c r="C50" s="46">
        <v>0</v>
      </c>
      <c r="D50" s="46">
        <v>0</v>
      </c>
      <c r="E50" s="46">
        <v>0</v>
      </c>
      <c r="F50" s="46">
        <v>0</v>
      </c>
      <c r="G50" s="46">
        <f t="shared" si="8"/>
        <v>0</v>
      </c>
    </row>
    <row r="51" spans="1:7" x14ac:dyDescent="0.25">
      <c r="A51" s="79" t="s">
        <v>351</v>
      </c>
      <c r="B51" s="46">
        <v>0</v>
      </c>
      <c r="C51" s="46">
        <v>20000</v>
      </c>
      <c r="D51" s="46">
        <v>20000</v>
      </c>
      <c r="E51" s="46">
        <v>0</v>
      </c>
      <c r="F51" s="46">
        <v>0</v>
      </c>
      <c r="G51" s="46">
        <f t="shared" si="8"/>
        <v>20000</v>
      </c>
    </row>
    <row r="52" spans="1:7" x14ac:dyDescent="0.25">
      <c r="A52" s="79" t="s">
        <v>352</v>
      </c>
      <c r="B52" s="46">
        <v>0</v>
      </c>
      <c r="C52" s="46">
        <v>0</v>
      </c>
      <c r="D52" s="46">
        <v>0</v>
      </c>
      <c r="E52" s="46">
        <v>0</v>
      </c>
      <c r="F52" s="46">
        <v>0</v>
      </c>
      <c r="G52" s="46">
        <f t="shared" si="8"/>
        <v>0</v>
      </c>
    </row>
    <row r="53" spans="1:7" x14ac:dyDescent="0.25">
      <c r="A53" s="57" t="s">
        <v>353</v>
      </c>
      <c r="B53" s="46">
        <f>SUM(B54:B60)</f>
        <v>0</v>
      </c>
      <c r="C53" s="46">
        <f t="shared" ref="C53:G53" si="9">SUM(C54:C60)</f>
        <v>17507237.25</v>
      </c>
      <c r="D53" s="46">
        <f t="shared" si="9"/>
        <v>17507237.25</v>
      </c>
      <c r="E53" s="46">
        <f t="shared" si="9"/>
        <v>18678065.600000001</v>
      </c>
      <c r="F53" s="46">
        <f t="shared" si="9"/>
        <v>18164601.75</v>
      </c>
      <c r="G53" s="46">
        <f t="shared" si="9"/>
        <v>-1170828.3500000015</v>
      </c>
    </row>
    <row r="54" spans="1:7" x14ac:dyDescent="0.25">
      <c r="A54" s="79" t="s">
        <v>489</v>
      </c>
      <c r="B54" s="46">
        <v>0</v>
      </c>
      <c r="C54" s="46">
        <v>0</v>
      </c>
      <c r="D54" s="46">
        <v>0</v>
      </c>
      <c r="E54" s="46">
        <v>0</v>
      </c>
      <c r="F54" s="46">
        <v>0</v>
      </c>
      <c r="G54" s="46">
        <f t="shared" si="8"/>
        <v>0</v>
      </c>
    </row>
    <row r="55" spans="1:7" x14ac:dyDescent="0.25">
      <c r="A55" s="79" t="s">
        <v>354</v>
      </c>
      <c r="B55" s="46">
        <v>0</v>
      </c>
      <c r="C55" s="46">
        <v>17207237.25</v>
      </c>
      <c r="D55" s="46">
        <v>17207237.25</v>
      </c>
      <c r="E55" s="46">
        <v>18678065.600000001</v>
      </c>
      <c r="F55" s="46">
        <v>18164601.75</v>
      </c>
      <c r="G55" s="46">
        <f t="shared" si="8"/>
        <v>-1470828.3500000015</v>
      </c>
    </row>
    <row r="56" spans="1:7" x14ac:dyDescent="0.25">
      <c r="A56" s="79" t="s">
        <v>355</v>
      </c>
      <c r="B56" s="46">
        <v>0</v>
      </c>
      <c r="C56" s="46">
        <v>300000</v>
      </c>
      <c r="D56" s="46">
        <v>300000</v>
      </c>
      <c r="E56" s="46">
        <v>0</v>
      </c>
      <c r="F56" s="46">
        <v>0</v>
      </c>
      <c r="G56" s="46">
        <f t="shared" si="8"/>
        <v>300000</v>
      </c>
    </row>
    <row r="57" spans="1:7" x14ac:dyDescent="0.25">
      <c r="A57" s="80" t="s">
        <v>356</v>
      </c>
      <c r="B57" s="46">
        <v>0</v>
      </c>
      <c r="C57" s="46">
        <v>0</v>
      </c>
      <c r="D57" s="46">
        <v>0</v>
      </c>
      <c r="E57" s="46">
        <v>0</v>
      </c>
      <c r="F57" s="46">
        <v>0</v>
      </c>
      <c r="G57" s="46">
        <f t="shared" si="8"/>
        <v>0</v>
      </c>
    </row>
    <row r="58" spans="1:7" x14ac:dyDescent="0.25">
      <c r="A58" s="79" t="s">
        <v>490</v>
      </c>
      <c r="B58" s="46">
        <v>0</v>
      </c>
      <c r="C58" s="46">
        <v>0</v>
      </c>
      <c r="D58" s="46">
        <v>0</v>
      </c>
      <c r="E58" s="46">
        <v>0</v>
      </c>
      <c r="F58" s="46">
        <v>0</v>
      </c>
      <c r="G58" s="46">
        <f t="shared" si="8"/>
        <v>0</v>
      </c>
    </row>
    <row r="59" spans="1:7" x14ac:dyDescent="0.25">
      <c r="A59" s="79" t="s">
        <v>357</v>
      </c>
      <c r="B59" s="46">
        <v>0</v>
      </c>
      <c r="C59" s="46">
        <v>0</v>
      </c>
      <c r="D59" s="46">
        <v>0</v>
      </c>
      <c r="E59" s="46">
        <v>0</v>
      </c>
      <c r="F59" s="46">
        <v>0</v>
      </c>
      <c r="G59" s="46">
        <f t="shared" si="8"/>
        <v>0</v>
      </c>
    </row>
    <row r="60" spans="1:7" x14ac:dyDescent="0.25">
      <c r="A60" s="79" t="s">
        <v>358</v>
      </c>
      <c r="B60" s="46">
        <v>0</v>
      </c>
      <c r="C60" s="46">
        <v>0</v>
      </c>
      <c r="D60" s="46">
        <v>0</v>
      </c>
      <c r="E60" s="46">
        <v>0</v>
      </c>
      <c r="F60" s="46">
        <v>0</v>
      </c>
      <c r="G60" s="46">
        <f t="shared" si="8"/>
        <v>0</v>
      </c>
    </row>
    <row r="61" spans="1:7" x14ac:dyDescent="0.25">
      <c r="A61" s="57" t="s">
        <v>359</v>
      </c>
      <c r="B61" s="46">
        <f>SUM(B62:B70)</f>
        <v>0</v>
      </c>
      <c r="C61" s="46">
        <f t="shared" ref="C61:G61" si="10">SUM(C62:C70)</f>
        <v>0</v>
      </c>
      <c r="D61" s="46">
        <f t="shared" si="10"/>
        <v>0</v>
      </c>
      <c r="E61" s="46">
        <f t="shared" si="10"/>
        <v>0</v>
      </c>
      <c r="F61" s="46">
        <f t="shared" si="10"/>
        <v>0</v>
      </c>
      <c r="G61" s="46">
        <f t="shared" si="10"/>
        <v>0</v>
      </c>
    </row>
    <row r="62" spans="1:7" x14ac:dyDescent="0.25">
      <c r="A62" s="79" t="s">
        <v>360</v>
      </c>
      <c r="B62" s="46">
        <v>0</v>
      </c>
      <c r="C62" s="46">
        <v>0</v>
      </c>
      <c r="D62" s="46">
        <v>0</v>
      </c>
      <c r="E62" s="46">
        <v>0</v>
      </c>
      <c r="F62" s="46">
        <v>0</v>
      </c>
      <c r="G62" s="46">
        <f t="shared" si="8"/>
        <v>0</v>
      </c>
    </row>
    <row r="63" spans="1:7" x14ac:dyDescent="0.25">
      <c r="A63" s="79" t="s">
        <v>361</v>
      </c>
      <c r="B63" s="46">
        <v>0</v>
      </c>
      <c r="C63" s="46">
        <v>0</v>
      </c>
      <c r="D63" s="46">
        <v>0</v>
      </c>
      <c r="E63" s="46">
        <v>0</v>
      </c>
      <c r="F63" s="46">
        <v>0</v>
      </c>
      <c r="G63" s="46">
        <f t="shared" si="8"/>
        <v>0</v>
      </c>
    </row>
    <row r="64" spans="1:7" x14ac:dyDescent="0.25">
      <c r="A64" s="79" t="s">
        <v>491</v>
      </c>
      <c r="B64" s="46">
        <v>0</v>
      </c>
      <c r="C64" s="46">
        <v>0</v>
      </c>
      <c r="D64" s="46">
        <v>0</v>
      </c>
      <c r="E64" s="46">
        <v>0</v>
      </c>
      <c r="F64" s="46">
        <v>0</v>
      </c>
      <c r="G64" s="46">
        <f t="shared" si="8"/>
        <v>0</v>
      </c>
    </row>
    <row r="65" spans="1:7" x14ac:dyDescent="0.25">
      <c r="A65" s="79" t="s">
        <v>362</v>
      </c>
      <c r="B65" s="46">
        <v>0</v>
      </c>
      <c r="C65" s="46">
        <v>0</v>
      </c>
      <c r="D65" s="46">
        <v>0</v>
      </c>
      <c r="E65" s="46">
        <v>0</v>
      </c>
      <c r="F65" s="46">
        <v>0</v>
      </c>
      <c r="G65" s="46">
        <f t="shared" si="8"/>
        <v>0</v>
      </c>
    </row>
    <row r="66" spans="1:7" x14ac:dyDescent="0.25">
      <c r="A66" s="79" t="s">
        <v>363</v>
      </c>
      <c r="B66" s="46">
        <v>0</v>
      </c>
      <c r="C66" s="46">
        <v>0</v>
      </c>
      <c r="D66" s="46">
        <v>0</v>
      </c>
      <c r="E66" s="46">
        <v>0</v>
      </c>
      <c r="F66" s="46">
        <v>0</v>
      </c>
      <c r="G66" s="46">
        <f t="shared" si="8"/>
        <v>0</v>
      </c>
    </row>
    <row r="67" spans="1:7" x14ac:dyDescent="0.25">
      <c r="A67" s="79" t="s">
        <v>364</v>
      </c>
      <c r="B67" s="46">
        <v>0</v>
      </c>
      <c r="C67" s="46">
        <v>0</v>
      </c>
      <c r="D67" s="46">
        <v>0</v>
      </c>
      <c r="E67" s="46">
        <v>0</v>
      </c>
      <c r="F67" s="46">
        <v>0</v>
      </c>
      <c r="G67" s="46">
        <f t="shared" si="8"/>
        <v>0</v>
      </c>
    </row>
    <row r="68" spans="1:7" x14ac:dyDescent="0.25">
      <c r="A68" s="79" t="s">
        <v>365</v>
      </c>
      <c r="B68" s="46">
        <v>0</v>
      </c>
      <c r="C68" s="46">
        <v>0</v>
      </c>
      <c r="D68" s="46">
        <v>0</v>
      </c>
      <c r="E68" s="46">
        <v>0</v>
      </c>
      <c r="F68" s="46">
        <v>0</v>
      </c>
      <c r="G68" s="46">
        <f t="shared" si="8"/>
        <v>0</v>
      </c>
    </row>
    <row r="69" spans="1:7" x14ac:dyDescent="0.25">
      <c r="A69" s="79" t="s">
        <v>366</v>
      </c>
      <c r="B69" s="46">
        <v>0</v>
      </c>
      <c r="C69" s="46">
        <v>0</v>
      </c>
      <c r="D69" s="46">
        <v>0</v>
      </c>
      <c r="E69" s="46">
        <v>0</v>
      </c>
      <c r="F69" s="46">
        <v>0</v>
      </c>
      <c r="G69" s="46">
        <f t="shared" si="8"/>
        <v>0</v>
      </c>
    </row>
    <row r="70" spans="1:7" x14ac:dyDescent="0.25">
      <c r="A70" s="79" t="s">
        <v>367</v>
      </c>
      <c r="B70" s="46">
        <v>0</v>
      </c>
      <c r="C70" s="46">
        <v>0</v>
      </c>
      <c r="D70" s="46">
        <v>0</v>
      </c>
      <c r="E70" s="46">
        <v>0</v>
      </c>
      <c r="F70" s="46">
        <v>0</v>
      </c>
      <c r="G70" s="46">
        <f t="shared" si="8"/>
        <v>0</v>
      </c>
    </row>
    <row r="71" spans="1:7" x14ac:dyDescent="0.25">
      <c r="A71" s="58" t="s">
        <v>372</v>
      </c>
      <c r="B71" s="46">
        <f>SUM(B72:B75)</f>
        <v>0</v>
      </c>
      <c r="C71" s="46">
        <f t="shared" ref="C71:G71" si="11">SUM(C72:C75)</f>
        <v>0</v>
      </c>
      <c r="D71" s="46">
        <f t="shared" si="11"/>
        <v>0</v>
      </c>
      <c r="E71" s="46">
        <f t="shared" si="11"/>
        <v>0</v>
      </c>
      <c r="F71" s="46">
        <f t="shared" si="11"/>
        <v>0</v>
      </c>
      <c r="G71" s="46">
        <f t="shared" si="11"/>
        <v>0</v>
      </c>
    </row>
    <row r="72" spans="1:7" x14ac:dyDescent="0.25">
      <c r="A72" s="79" t="s">
        <v>368</v>
      </c>
      <c r="B72" s="46">
        <v>0</v>
      </c>
      <c r="C72" s="46">
        <v>0</v>
      </c>
      <c r="D72" s="46">
        <v>0</v>
      </c>
      <c r="E72" s="46">
        <v>0</v>
      </c>
      <c r="F72" s="46">
        <v>0</v>
      </c>
      <c r="G72" s="46">
        <f t="shared" si="8"/>
        <v>0</v>
      </c>
    </row>
    <row r="73" spans="1:7" ht="30" x14ac:dyDescent="0.25">
      <c r="A73" s="79" t="s">
        <v>369</v>
      </c>
      <c r="B73" s="46">
        <v>0</v>
      </c>
      <c r="C73" s="46">
        <v>0</v>
      </c>
      <c r="D73" s="46">
        <v>0</v>
      </c>
      <c r="E73" s="46">
        <v>0</v>
      </c>
      <c r="F73" s="46">
        <v>0</v>
      </c>
      <c r="G73" s="46">
        <f t="shared" si="8"/>
        <v>0</v>
      </c>
    </row>
    <row r="74" spans="1:7" x14ac:dyDescent="0.25">
      <c r="A74" s="79" t="s">
        <v>370</v>
      </c>
      <c r="B74" s="46">
        <v>0</v>
      </c>
      <c r="C74" s="46">
        <v>0</v>
      </c>
      <c r="D74" s="46">
        <v>0</v>
      </c>
      <c r="E74" s="46">
        <v>0</v>
      </c>
      <c r="F74" s="46">
        <v>0</v>
      </c>
      <c r="G74" s="46">
        <f t="shared" si="8"/>
        <v>0</v>
      </c>
    </row>
    <row r="75" spans="1:7" x14ac:dyDescent="0.25">
      <c r="A75" s="79" t="s">
        <v>371</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334</v>
      </c>
      <c r="B77" s="4">
        <f>B43+B9</f>
        <v>197134800</v>
      </c>
      <c r="C77" s="4">
        <f t="shared" ref="C77:G77" si="12">C43+C9</f>
        <v>29707944.629999999</v>
      </c>
      <c r="D77" s="4">
        <f t="shared" si="12"/>
        <v>226842744.63</v>
      </c>
      <c r="E77" s="4">
        <f t="shared" si="12"/>
        <v>40349835.900000006</v>
      </c>
      <c r="F77" s="4">
        <f t="shared" si="12"/>
        <v>39835102.050000004</v>
      </c>
      <c r="G77" s="4">
        <f t="shared" si="12"/>
        <v>186492908.72999996</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zoomScale="64" zoomScaleNormal="70" workbookViewId="0">
      <selection activeCell="B8" sqref="B8"/>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373</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253</v>
      </c>
      <c r="B3" s="114"/>
      <c r="C3" s="114"/>
      <c r="D3" s="114"/>
      <c r="E3" s="114"/>
      <c r="F3" s="114"/>
      <c r="G3" s="115"/>
    </row>
    <row r="4" spans="1:7" x14ac:dyDescent="0.25">
      <c r="A4" s="113" t="s">
        <v>374</v>
      </c>
      <c r="B4" s="114"/>
      <c r="C4" s="114"/>
      <c r="D4" s="114"/>
      <c r="E4" s="114"/>
      <c r="F4" s="114"/>
      <c r="G4" s="115"/>
    </row>
    <row r="5" spans="1:7" x14ac:dyDescent="0.25">
      <c r="A5" s="113" t="str">
        <f>'Formato 3'!A4</f>
        <v>DEL 1 DE ENERO DEL 2026 AL 31 DE MARZO DEL 2026</v>
      </c>
      <c r="B5" s="114"/>
      <c r="C5" s="114"/>
      <c r="D5" s="114"/>
      <c r="E5" s="114"/>
      <c r="F5" s="114"/>
      <c r="G5" s="115"/>
    </row>
    <row r="6" spans="1:7" ht="41.45" customHeight="1" x14ac:dyDescent="0.25">
      <c r="A6" s="116" t="s">
        <v>2</v>
      </c>
      <c r="B6" s="117"/>
      <c r="C6" s="117"/>
      <c r="D6" s="117"/>
      <c r="E6" s="117"/>
      <c r="F6" s="117"/>
      <c r="G6" s="118"/>
    </row>
    <row r="7" spans="1:7" x14ac:dyDescent="0.25">
      <c r="A7" s="164" t="s">
        <v>163</v>
      </c>
      <c r="B7" s="167" t="s">
        <v>255</v>
      </c>
      <c r="C7" s="167"/>
      <c r="D7" s="167"/>
      <c r="E7" s="167"/>
      <c r="F7" s="167"/>
      <c r="G7" s="167" t="s">
        <v>523</v>
      </c>
    </row>
    <row r="8" spans="1:7" ht="30" x14ac:dyDescent="0.25">
      <c r="A8" s="165"/>
      <c r="B8" s="7" t="s">
        <v>164</v>
      </c>
      <c r="C8" s="34" t="s">
        <v>342</v>
      </c>
      <c r="D8" s="34" t="s">
        <v>188</v>
      </c>
      <c r="E8" s="34" t="s">
        <v>148</v>
      </c>
      <c r="F8" s="34" t="s">
        <v>165</v>
      </c>
      <c r="G8" s="177"/>
    </row>
    <row r="9" spans="1:7" ht="15.75" customHeight="1" x14ac:dyDescent="0.25">
      <c r="A9" s="27" t="s">
        <v>375</v>
      </c>
      <c r="B9" s="119">
        <f>SUM(B10,B11,B12,B15,B16,B19)</f>
        <v>72276705.38000001</v>
      </c>
      <c r="C9" s="119">
        <f t="shared" ref="C9:G9" si="0">SUM(C10,C11,C12,C15,C16,C19)</f>
        <v>1255223.02</v>
      </c>
      <c r="D9" s="119">
        <f t="shared" si="0"/>
        <v>73531928.400000006</v>
      </c>
      <c r="E9" s="119">
        <f t="shared" si="0"/>
        <v>9923196.7000000011</v>
      </c>
      <c r="F9" s="119">
        <f t="shared" si="0"/>
        <v>9923196.7000000011</v>
      </c>
      <c r="G9" s="119">
        <f t="shared" si="0"/>
        <v>63608731.700000003</v>
      </c>
    </row>
    <row r="10" spans="1:7" x14ac:dyDescent="0.25">
      <c r="A10" s="57" t="s">
        <v>486</v>
      </c>
      <c r="B10" s="73">
        <v>72276705.38000001</v>
      </c>
      <c r="C10" s="73">
        <v>1255223.02</v>
      </c>
      <c r="D10" s="73">
        <v>73531928.400000006</v>
      </c>
      <c r="E10" s="73">
        <v>9923196.7000000011</v>
      </c>
      <c r="F10" s="73">
        <v>9923196.7000000011</v>
      </c>
      <c r="G10" s="74">
        <f>D10-E10</f>
        <v>63608731.700000003</v>
      </c>
    </row>
    <row r="11" spans="1:7" ht="15.75" customHeight="1" x14ac:dyDescent="0.25">
      <c r="A11" s="57" t="s">
        <v>376</v>
      </c>
      <c r="B11" s="75">
        <v>0</v>
      </c>
      <c r="C11" s="75">
        <v>0</v>
      </c>
      <c r="D11" s="75">
        <v>0</v>
      </c>
      <c r="E11" s="75">
        <v>0</v>
      </c>
      <c r="F11" s="75">
        <v>0</v>
      </c>
      <c r="G11" s="74">
        <f t="shared" ref="G11:G19" si="1">D11-E11</f>
        <v>0</v>
      </c>
    </row>
    <row r="12" spans="1:7" x14ac:dyDescent="0.25">
      <c r="A12" s="57" t="s">
        <v>377</v>
      </c>
      <c r="B12" s="75">
        <f>B13+B14</f>
        <v>0</v>
      </c>
      <c r="C12" s="75">
        <f t="shared" ref="C12:G12" si="2">C13+C14</f>
        <v>0</v>
      </c>
      <c r="D12" s="75">
        <f t="shared" si="2"/>
        <v>0</v>
      </c>
      <c r="E12" s="75">
        <f t="shared" si="2"/>
        <v>0</v>
      </c>
      <c r="F12" s="75">
        <f t="shared" si="2"/>
        <v>0</v>
      </c>
      <c r="G12" s="75">
        <f t="shared" si="2"/>
        <v>0</v>
      </c>
    </row>
    <row r="13" spans="1:7" x14ac:dyDescent="0.25">
      <c r="A13" s="76" t="s">
        <v>378</v>
      </c>
      <c r="B13" s="75">
        <v>0</v>
      </c>
      <c r="C13" s="75">
        <v>0</v>
      </c>
      <c r="D13" s="75">
        <v>0</v>
      </c>
      <c r="E13" s="75">
        <v>0</v>
      </c>
      <c r="F13" s="75">
        <v>0</v>
      </c>
      <c r="G13" s="74">
        <f t="shared" si="1"/>
        <v>0</v>
      </c>
    </row>
    <row r="14" spans="1:7" x14ac:dyDescent="0.25">
      <c r="A14" s="76" t="s">
        <v>379</v>
      </c>
      <c r="B14" s="75">
        <v>0</v>
      </c>
      <c r="C14" s="75">
        <v>0</v>
      </c>
      <c r="D14" s="75">
        <v>0</v>
      </c>
      <c r="E14" s="75">
        <v>0</v>
      </c>
      <c r="F14" s="75">
        <v>0</v>
      </c>
      <c r="G14" s="74">
        <f t="shared" si="1"/>
        <v>0</v>
      </c>
    </row>
    <row r="15" spans="1:7" x14ac:dyDescent="0.25">
      <c r="A15" s="57" t="s">
        <v>380</v>
      </c>
      <c r="B15" s="75">
        <v>0</v>
      </c>
      <c r="C15" s="75">
        <v>0</v>
      </c>
      <c r="D15" s="75">
        <v>0</v>
      </c>
      <c r="E15" s="75">
        <v>0</v>
      </c>
      <c r="F15" s="75">
        <v>0</v>
      </c>
      <c r="G15" s="74">
        <f t="shared" si="1"/>
        <v>0</v>
      </c>
    </row>
    <row r="16" spans="1:7" ht="30" x14ac:dyDescent="0.25">
      <c r="A16" s="58" t="s">
        <v>381</v>
      </c>
      <c r="B16" s="75">
        <f>B17+B18</f>
        <v>0</v>
      </c>
      <c r="C16" s="75">
        <f t="shared" ref="C16:G16" si="3">C17+C18</f>
        <v>0</v>
      </c>
      <c r="D16" s="75">
        <f t="shared" si="3"/>
        <v>0</v>
      </c>
      <c r="E16" s="75">
        <f t="shared" si="3"/>
        <v>0</v>
      </c>
      <c r="F16" s="75">
        <f t="shared" si="3"/>
        <v>0</v>
      </c>
      <c r="G16" s="75">
        <f t="shared" si="3"/>
        <v>0</v>
      </c>
    </row>
    <row r="17" spans="1:7" x14ac:dyDescent="0.25">
      <c r="A17" s="76" t="s">
        <v>382</v>
      </c>
      <c r="B17" s="75">
        <v>0</v>
      </c>
      <c r="C17" s="75">
        <v>0</v>
      </c>
      <c r="D17" s="75">
        <v>0</v>
      </c>
      <c r="E17" s="75">
        <v>0</v>
      </c>
      <c r="F17" s="75">
        <v>0</v>
      </c>
      <c r="G17" s="74">
        <f t="shared" si="1"/>
        <v>0</v>
      </c>
    </row>
    <row r="18" spans="1:7" x14ac:dyDescent="0.25">
      <c r="A18" s="76" t="s">
        <v>383</v>
      </c>
      <c r="B18" s="75">
        <v>0</v>
      </c>
      <c r="C18" s="75">
        <v>0</v>
      </c>
      <c r="D18" s="75">
        <v>0</v>
      </c>
      <c r="E18" s="75">
        <v>0</v>
      </c>
      <c r="F18" s="75">
        <v>0</v>
      </c>
      <c r="G18" s="74">
        <f t="shared" si="1"/>
        <v>0</v>
      </c>
    </row>
    <row r="19" spans="1:7" x14ac:dyDescent="0.25">
      <c r="A19" s="57" t="s">
        <v>384</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487</v>
      </c>
      <c r="B21" s="37">
        <f>SUM(B22,B23,B24,B27,B28,B31)</f>
        <v>0</v>
      </c>
      <c r="C21" s="37">
        <f t="shared" ref="C21:F21" si="4">SUM(C22,C23,C24,C27,C28,C31)</f>
        <v>290677.5</v>
      </c>
      <c r="D21" s="37">
        <f t="shared" si="4"/>
        <v>290677.5</v>
      </c>
      <c r="E21" s="37">
        <f t="shared" si="4"/>
        <v>290677.5</v>
      </c>
      <c r="F21" s="37">
        <f t="shared" si="4"/>
        <v>290677.5</v>
      </c>
      <c r="G21" s="37">
        <f>SUM(G22,G23,G24,G27,G28,G31)</f>
        <v>0</v>
      </c>
    </row>
    <row r="22" spans="1:7" x14ac:dyDescent="0.25">
      <c r="A22" s="57" t="s">
        <v>486</v>
      </c>
      <c r="B22" s="73">
        <v>0</v>
      </c>
      <c r="C22" s="73">
        <v>290677.5</v>
      </c>
      <c r="D22" s="73">
        <v>290677.5</v>
      </c>
      <c r="E22" s="73">
        <v>290677.5</v>
      </c>
      <c r="F22" s="73">
        <v>290677.5</v>
      </c>
      <c r="G22" s="74">
        <f t="shared" ref="G22:G31" si="5">D22-E22</f>
        <v>0</v>
      </c>
    </row>
    <row r="23" spans="1:7" x14ac:dyDescent="0.25">
      <c r="A23" s="57" t="s">
        <v>376</v>
      </c>
      <c r="B23" s="75">
        <v>0</v>
      </c>
      <c r="C23" s="75">
        <v>0</v>
      </c>
      <c r="D23" s="75">
        <v>0</v>
      </c>
      <c r="E23" s="75">
        <v>0</v>
      </c>
      <c r="F23" s="75">
        <v>0</v>
      </c>
      <c r="G23" s="74">
        <f t="shared" si="5"/>
        <v>0</v>
      </c>
    </row>
    <row r="24" spans="1:7" x14ac:dyDescent="0.25">
      <c r="A24" s="57" t="s">
        <v>377</v>
      </c>
      <c r="B24" s="75">
        <f t="shared" ref="B24:G24" si="6">B25+B26</f>
        <v>0</v>
      </c>
      <c r="C24" s="75">
        <f t="shared" si="6"/>
        <v>0</v>
      </c>
      <c r="D24" s="75">
        <f t="shared" si="6"/>
        <v>0</v>
      </c>
      <c r="E24" s="75">
        <f t="shared" si="6"/>
        <v>0</v>
      </c>
      <c r="F24" s="75">
        <f t="shared" si="6"/>
        <v>0</v>
      </c>
      <c r="G24" s="74">
        <f t="shared" si="6"/>
        <v>0</v>
      </c>
    </row>
    <row r="25" spans="1:7" x14ac:dyDescent="0.25">
      <c r="A25" s="76" t="s">
        <v>378</v>
      </c>
      <c r="B25" s="75">
        <v>0</v>
      </c>
      <c r="C25" s="75">
        <v>0</v>
      </c>
      <c r="D25" s="75">
        <v>0</v>
      </c>
      <c r="E25" s="75">
        <v>0</v>
      </c>
      <c r="F25" s="75">
        <v>0</v>
      </c>
      <c r="G25" s="74">
        <f t="shared" si="5"/>
        <v>0</v>
      </c>
    </row>
    <row r="26" spans="1:7" x14ac:dyDescent="0.25">
      <c r="A26" s="76" t="s">
        <v>379</v>
      </c>
      <c r="B26" s="75">
        <v>0</v>
      </c>
      <c r="C26" s="75">
        <v>0</v>
      </c>
      <c r="D26" s="75">
        <v>0</v>
      </c>
      <c r="E26" s="75">
        <v>0</v>
      </c>
      <c r="F26" s="75">
        <v>0</v>
      </c>
      <c r="G26" s="74">
        <f t="shared" si="5"/>
        <v>0</v>
      </c>
    </row>
    <row r="27" spans="1:7" x14ac:dyDescent="0.25">
      <c r="A27" s="57" t="s">
        <v>380</v>
      </c>
      <c r="B27" s="75">
        <v>0</v>
      </c>
      <c r="C27" s="75">
        <v>0</v>
      </c>
      <c r="D27" s="75">
        <v>0</v>
      </c>
      <c r="E27" s="75">
        <v>0</v>
      </c>
      <c r="F27" s="75">
        <v>0</v>
      </c>
      <c r="G27" s="74">
        <f t="shared" si="5"/>
        <v>0</v>
      </c>
    </row>
    <row r="28" spans="1:7" ht="30" x14ac:dyDescent="0.25">
      <c r="A28" s="58" t="s">
        <v>381</v>
      </c>
      <c r="B28" s="75">
        <f t="shared" ref="B28:G28" si="7">B29+B30</f>
        <v>0</v>
      </c>
      <c r="C28" s="75">
        <f t="shared" si="7"/>
        <v>0</v>
      </c>
      <c r="D28" s="75">
        <f t="shared" si="7"/>
        <v>0</v>
      </c>
      <c r="E28" s="75">
        <f t="shared" si="7"/>
        <v>0</v>
      </c>
      <c r="F28" s="75">
        <f t="shared" si="7"/>
        <v>0</v>
      </c>
      <c r="G28" s="74">
        <f t="shared" si="7"/>
        <v>0</v>
      </c>
    </row>
    <row r="29" spans="1:7" x14ac:dyDescent="0.25">
      <c r="A29" s="76" t="s">
        <v>382</v>
      </c>
      <c r="B29" s="75">
        <v>0</v>
      </c>
      <c r="C29" s="75">
        <v>0</v>
      </c>
      <c r="D29" s="75">
        <v>0</v>
      </c>
      <c r="E29" s="75">
        <v>0</v>
      </c>
      <c r="F29" s="75">
        <v>0</v>
      </c>
      <c r="G29" s="74">
        <f t="shared" si="5"/>
        <v>0</v>
      </c>
    </row>
    <row r="30" spans="1:7" x14ac:dyDescent="0.25">
      <c r="A30" s="76" t="s">
        <v>383</v>
      </c>
      <c r="B30" s="75">
        <v>0</v>
      </c>
      <c r="C30" s="75">
        <v>0</v>
      </c>
      <c r="D30" s="75">
        <v>0</v>
      </c>
      <c r="E30" s="75">
        <v>0</v>
      </c>
      <c r="F30" s="75">
        <v>0</v>
      </c>
      <c r="G30" s="74">
        <f t="shared" si="5"/>
        <v>0</v>
      </c>
    </row>
    <row r="31" spans="1:7" x14ac:dyDescent="0.25">
      <c r="A31" s="57" t="s">
        <v>384</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488</v>
      </c>
      <c r="B33" s="37">
        <f>B21+B9</f>
        <v>72276705.38000001</v>
      </c>
      <c r="C33" s="37">
        <f t="shared" ref="C33:G33" si="8">C21+C9</f>
        <v>1545900.52</v>
      </c>
      <c r="D33" s="37">
        <f t="shared" si="8"/>
        <v>73822605.900000006</v>
      </c>
      <c r="E33" s="37">
        <f t="shared" si="8"/>
        <v>10213874.200000001</v>
      </c>
      <c r="F33" s="37">
        <f t="shared" si="8"/>
        <v>10213874.200000001</v>
      </c>
      <c r="G33" s="37">
        <f t="shared" si="8"/>
        <v>63608731.700000003</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B7" sqref="B7"/>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385</v>
      </c>
      <c r="B1" s="178"/>
      <c r="C1" s="178"/>
      <c r="D1" s="178"/>
      <c r="E1" s="178"/>
      <c r="F1" s="178"/>
      <c r="G1" s="178"/>
    </row>
    <row r="2" spans="1:7" x14ac:dyDescent="0.25">
      <c r="A2" s="123" t="str">
        <f>'Formato 1'!A2</f>
        <v>MUNICIPIO DOCTOR MORA, GTO.</v>
      </c>
      <c r="B2" s="124"/>
      <c r="C2" s="124"/>
      <c r="D2" s="124"/>
      <c r="E2" s="124"/>
      <c r="F2" s="124"/>
      <c r="G2" s="125"/>
    </row>
    <row r="3" spans="1:7" x14ac:dyDescent="0.25">
      <c r="A3" s="126" t="s">
        <v>386</v>
      </c>
      <c r="B3" s="127"/>
      <c r="C3" s="127"/>
      <c r="D3" s="127"/>
      <c r="E3" s="127"/>
      <c r="F3" s="127"/>
      <c r="G3" s="128"/>
    </row>
    <row r="4" spans="1:7" x14ac:dyDescent="0.25">
      <c r="A4" s="126" t="s">
        <v>2</v>
      </c>
      <c r="B4" s="127"/>
      <c r="C4" s="127"/>
      <c r="D4" s="127"/>
      <c r="E4" s="127"/>
      <c r="F4" s="127"/>
      <c r="G4" s="128"/>
    </row>
    <row r="5" spans="1:7" x14ac:dyDescent="0.25">
      <c r="A5" s="126" t="s">
        <v>387</v>
      </c>
      <c r="B5" s="127"/>
      <c r="C5" s="127"/>
      <c r="D5" s="127"/>
      <c r="E5" s="127"/>
      <c r="F5" s="127"/>
      <c r="G5" s="128"/>
    </row>
    <row r="6" spans="1:7" ht="83.25" customHeight="1" x14ac:dyDescent="0.25">
      <c r="A6" s="26" t="s">
        <v>163</v>
      </c>
      <c r="B6" s="1">
        <v>2026</v>
      </c>
      <c r="C6" s="41">
        <v>2027</v>
      </c>
      <c r="D6" s="41">
        <v>2028</v>
      </c>
      <c r="E6" s="41">
        <v>2029</v>
      </c>
      <c r="F6" s="41">
        <v>2030</v>
      </c>
      <c r="G6" s="41">
        <v>2031</v>
      </c>
    </row>
    <row r="7" spans="1:7" x14ac:dyDescent="0.25">
      <c r="A7" s="69" t="s">
        <v>388</v>
      </c>
      <c r="B7" s="36">
        <f>SUM(B8:B19)</f>
        <v>143834800</v>
      </c>
      <c r="C7" s="36">
        <f t="shared" ref="C7:G7" si="0">SUM(C8:C19)</f>
        <v>151026540</v>
      </c>
      <c r="D7" s="36">
        <f t="shared" si="0"/>
        <v>158577867</v>
      </c>
      <c r="E7" s="36">
        <f t="shared" si="0"/>
        <v>166506760.34999999</v>
      </c>
      <c r="F7" s="36">
        <f t="shared" si="0"/>
        <v>174832098.36750001</v>
      </c>
      <c r="G7" s="36">
        <f t="shared" si="0"/>
        <v>183573703.28587505</v>
      </c>
    </row>
    <row r="8" spans="1:7" x14ac:dyDescent="0.25">
      <c r="A8" s="62" t="s">
        <v>191</v>
      </c>
      <c r="B8" s="59">
        <v>9555000</v>
      </c>
      <c r="C8" s="59">
        <v>10032750</v>
      </c>
      <c r="D8" s="59">
        <v>10534387.5</v>
      </c>
      <c r="E8" s="59">
        <v>11061106.875</v>
      </c>
      <c r="F8" s="59">
        <v>11614162.21875</v>
      </c>
      <c r="G8" s="59">
        <v>12194870.3296875</v>
      </c>
    </row>
    <row r="9" spans="1:7" x14ac:dyDescent="0.25">
      <c r="A9" s="62" t="s">
        <v>192</v>
      </c>
      <c r="B9" s="59">
        <v>0</v>
      </c>
      <c r="C9" s="59">
        <v>0</v>
      </c>
      <c r="D9" s="59">
        <v>0</v>
      </c>
      <c r="E9" s="59">
        <v>0</v>
      </c>
      <c r="F9" s="59">
        <v>0</v>
      </c>
      <c r="G9" s="59">
        <v>0</v>
      </c>
    </row>
    <row r="10" spans="1:7" x14ac:dyDescent="0.25">
      <c r="A10" s="62" t="s">
        <v>193</v>
      </c>
      <c r="B10" s="59">
        <v>0</v>
      </c>
      <c r="C10" s="59">
        <v>0</v>
      </c>
      <c r="D10" s="59">
        <v>0</v>
      </c>
      <c r="E10" s="59">
        <v>0</v>
      </c>
      <c r="F10" s="59">
        <v>0</v>
      </c>
      <c r="G10" s="59">
        <v>0</v>
      </c>
    </row>
    <row r="11" spans="1:7" x14ac:dyDescent="0.25">
      <c r="A11" s="62" t="s">
        <v>389</v>
      </c>
      <c r="B11" s="59">
        <v>3697800</v>
      </c>
      <c r="C11" s="59">
        <v>3882690</v>
      </c>
      <c r="D11" s="59">
        <v>4076824.5</v>
      </c>
      <c r="E11" s="59">
        <v>4280665.7250000006</v>
      </c>
      <c r="F11" s="59">
        <v>4494699.0112500004</v>
      </c>
      <c r="G11" s="59">
        <v>4719433.9618125008</v>
      </c>
    </row>
    <row r="12" spans="1:7" x14ac:dyDescent="0.25">
      <c r="A12" s="62" t="s">
        <v>195</v>
      </c>
      <c r="B12" s="59">
        <v>359000</v>
      </c>
      <c r="C12" s="59">
        <v>376950</v>
      </c>
      <c r="D12" s="59">
        <v>395797.5</v>
      </c>
      <c r="E12" s="59">
        <v>415587.375</v>
      </c>
      <c r="F12" s="59">
        <v>436366.74375000002</v>
      </c>
      <c r="G12" s="59">
        <v>458185.08093750005</v>
      </c>
    </row>
    <row r="13" spans="1:7" x14ac:dyDescent="0.25">
      <c r="A13" s="62" t="s">
        <v>196</v>
      </c>
      <c r="B13" s="59">
        <v>1037000</v>
      </c>
      <c r="C13" s="59">
        <v>1088850</v>
      </c>
      <c r="D13" s="59">
        <v>1143292.5</v>
      </c>
      <c r="E13" s="59">
        <v>1200457.125</v>
      </c>
      <c r="F13" s="59">
        <v>1260479.98125</v>
      </c>
      <c r="G13" s="59">
        <v>1323503.9803124999</v>
      </c>
    </row>
    <row r="14" spans="1:7" x14ac:dyDescent="0.25">
      <c r="A14" s="63" t="s">
        <v>390</v>
      </c>
      <c r="B14" s="59">
        <v>0</v>
      </c>
      <c r="C14" s="59">
        <v>0</v>
      </c>
      <c r="D14" s="59">
        <v>0</v>
      </c>
      <c r="E14" s="59">
        <v>0</v>
      </c>
      <c r="F14" s="59">
        <v>0</v>
      </c>
      <c r="G14" s="59">
        <v>0</v>
      </c>
    </row>
    <row r="15" spans="1:7" x14ac:dyDescent="0.25">
      <c r="A15" s="63" t="s">
        <v>391</v>
      </c>
      <c r="B15" s="59">
        <v>96695000</v>
      </c>
      <c r="C15" s="59">
        <v>101529750</v>
      </c>
      <c r="D15" s="59">
        <v>106606237.5</v>
      </c>
      <c r="E15" s="59">
        <v>111936549.375</v>
      </c>
      <c r="F15" s="59">
        <v>117533376.84375</v>
      </c>
      <c r="G15" s="59">
        <v>123410045.68593751</v>
      </c>
    </row>
    <row r="16" spans="1:7" x14ac:dyDescent="0.25">
      <c r="A16" s="64" t="s">
        <v>392</v>
      </c>
      <c r="B16" s="59">
        <v>1081000</v>
      </c>
      <c r="C16" s="59">
        <v>1135050</v>
      </c>
      <c r="D16" s="59">
        <v>1191802.5</v>
      </c>
      <c r="E16" s="59">
        <v>1251392.625</v>
      </c>
      <c r="F16" s="59">
        <v>1313962.2562500001</v>
      </c>
      <c r="G16" s="59">
        <v>1379660.3690625001</v>
      </c>
    </row>
    <row r="17" spans="1:7" x14ac:dyDescent="0.25">
      <c r="A17" s="62" t="s">
        <v>216</v>
      </c>
      <c r="B17" s="59">
        <v>31410000</v>
      </c>
      <c r="C17" s="59">
        <v>32980500</v>
      </c>
      <c r="D17" s="59">
        <v>34629525</v>
      </c>
      <c r="E17" s="59">
        <v>36361001.25</v>
      </c>
      <c r="F17" s="59">
        <v>38179051.3125</v>
      </c>
      <c r="G17" s="59">
        <v>40088003.878125004</v>
      </c>
    </row>
    <row r="18" spans="1:7" x14ac:dyDescent="0.25">
      <c r="A18" s="62" t="s">
        <v>217</v>
      </c>
      <c r="B18" s="59">
        <v>0</v>
      </c>
      <c r="C18" s="59">
        <v>0</v>
      </c>
      <c r="D18" s="59">
        <v>0</v>
      </c>
      <c r="E18" s="59">
        <v>0</v>
      </c>
      <c r="F18" s="59">
        <v>0</v>
      </c>
      <c r="G18" s="59">
        <v>0</v>
      </c>
    </row>
    <row r="19" spans="1:7" x14ac:dyDescent="0.25">
      <c r="A19" s="62" t="s">
        <v>393</v>
      </c>
      <c r="B19" s="59">
        <v>0</v>
      </c>
      <c r="C19" s="59">
        <v>0</v>
      </c>
      <c r="D19" s="59">
        <v>0</v>
      </c>
      <c r="E19" s="59">
        <v>0</v>
      </c>
      <c r="F19" s="59">
        <v>0</v>
      </c>
      <c r="G19" s="59">
        <v>0</v>
      </c>
    </row>
    <row r="20" spans="1:7" x14ac:dyDescent="0.25">
      <c r="A20" s="59"/>
      <c r="B20" s="59"/>
      <c r="C20" s="59"/>
      <c r="D20" s="59"/>
      <c r="E20" s="59"/>
      <c r="F20" s="59"/>
      <c r="G20" s="59"/>
    </row>
    <row r="21" spans="1:7" x14ac:dyDescent="0.25">
      <c r="A21" s="65" t="s">
        <v>394</v>
      </c>
      <c r="B21" s="12">
        <f>SUM(B22:B26)</f>
        <v>53300000</v>
      </c>
      <c r="C21" s="12">
        <f t="shared" ref="C21:G21" si="1">SUM(C22:C26)</f>
        <v>55965000</v>
      </c>
      <c r="D21" s="12">
        <f t="shared" si="1"/>
        <v>58763250</v>
      </c>
      <c r="E21" s="12">
        <f t="shared" si="1"/>
        <v>61701412.5</v>
      </c>
      <c r="F21" s="12">
        <f t="shared" si="1"/>
        <v>64786483.125</v>
      </c>
      <c r="G21" s="12">
        <f t="shared" si="1"/>
        <v>68025807.28125</v>
      </c>
    </row>
    <row r="22" spans="1:7" x14ac:dyDescent="0.25">
      <c r="A22" s="62" t="s">
        <v>395</v>
      </c>
      <c r="B22" s="59">
        <v>53300000</v>
      </c>
      <c r="C22" s="59">
        <v>55965000</v>
      </c>
      <c r="D22" s="59">
        <v>58763250</v>
      </c>
      <c r="E22" s="59">
        <v>61701412.5</v>
      </c>
      <c r="F22" s="59">
        <v>64786483.125</v>
      </c>
      <c r="G22" s="59">
        <v>68025807.28125</v>
      </c>
    </row>
    <row r="23" spans="1:7" x14ac:dyDescent="0.25">
      <c r="A23" s="62" t="s">
        <v>396</v>
      </c>
      <c r="B23" s="59">
        <v>0</v>
      </c>
      <c r="C23" s="59">
        <v>0</v>
      </c>
      <c r="D23" s="59">
        <v>0</v>
      </c>
      <c r="E23" s="59">
        <v>0</v>
      </c>
      <c r="F23" s="59">
        <v>0</v>
      </c>
      <c r="G23" s="59">
        <v>0</v>
      </c>
    </row>
    <row r="24" spans="1:7" x14ac:dyDescent="0.25">
      <c r="A24" s="62" t="s">
        <v>397</v>
      </c>
      <c r="B24" s="59">
        <v>0</v>
      </c>
      <c r="C24" s="59">
        <v>0</v>
      </c>
      <c r="D24" s="59">
        <v>0</v>
      </c>
      <c r="E24" s="59">
        <v>0</v>
      </c>
      <c r="F24" s="59">
        <v>0</v>
      </c>
      <c r="G24" s="59">
        <v>0</v>
      </c>
    </row>
    <row r="25" spans="1:7" ht="30" x14ac:dyDescent="0.25">
      <c r="A25" s="63" t="s">
        <v>242</v>
      </c>
      <c r="B25" s="59">
        <v>0</v>
      </c>
      <c r="C25" s="59">
        <v>0</v>
      </c>
      <c r="D25" s="59">
        <v>0</v>
      </c>
      <c r="E25" s="59">
        <v>0</v>
      </c>
      <c r="F25" s="59">
        <v>0</v>
      </c>
      <c r="G25" s="59">
        <v>0</v>
      </c>
    </row>
    <row r="26" spans="1:7" x14ac:dyDescent="0.25">
      <c r="A26" s="62" t="s">
        <v>243</v>
      </c>
      <c r="B26" s="59">
        <v>0</v>
      </c>
      <c r="C26" s="59">
        <v>0</v>
      </c>
      <c r="D26" s="59">
        <v>0</v>
      </c>
      <c r="E26" s="59">
        <v>0</v>
      </c>
      <c r="F26" s="59">
        <v>0</v>
      </c>
      <c r="G26" s="59">
        <v>0</v>
      </c>
    </row>
    <row r="27" spans="1:7" x14ac:dyDescent="0.25">
      <c r="A27" s="59"/>
      <c r="B27" s="59"/>
      <c r="C27" s="59"/>
      <c r="D27" s="59"/>
      <c r="E27" s="59"/>
      <c r="F27" s="59"/>
      <c r="G27" s="59"/>
    </row>
    <row r="28" spans="1:7" x14ac:dyDescent="0.25">
      <c r="A28" s="65" t="s">
        <v>398</v>
      </c>
      <c r="B28" s="12">
        <f>B29</f>
        <v>0</v>
      </c>
      <c r="C28" s="12">
        <f t="shared" ref="C28:G28" si="2">C29</f>
        <v>0</v>
      </c>
      <c r="D28" s="12">
        <f t="shared" si="2"/>
        <v>0</v>
      </c>
      <c r="E28" s="12">
        <f t="shared" si="2"/>
        <v>0</v>
      </c>
      <c r="F28" s="12">
        <f t="shared" si="2"/>
        <v>0</v>
      </c>
      <c r="G28" s="12">
        <f t="shared" si="2"/>
        <v>0</v>
      </c>
    </row>
    <row r="29" spans="1:7" x14ac:dyDescent="0.25">
      <c r="A29" s="62" t="s">
        <v>246</v>
      </c>
      <c r="B29" s="59">
        <v>0</v>
      </c>
      <c r="C29" s="59">
        <v>0</v>
      </c>
      <c r="D29" s="59">
        <v>0</v>
      </c>
      <c r="E29" s="59">
        <v>0</v>
      </c>
      <c r="F29" s="59">
        <v>0</v>
      </c>
      <c r="G29" s="59">
        <v>0</v>
      </c>
    </row>
    <row r="30" spans="1:7" x14ac:dyDescent="0.25">
      <c r="A30" s="59"/>
      <c r="B30" s="59"/>
      <c r="C30" s="59"/>
      <c r="D30" s="59"/>
      <c r="E30" s="59"/>
      <c r="F30" s="59"/>
      <c r="G30" s="59"/>
    </row>
    <row r="31" spans="1:7" x14ac:dyDescent="0.25">
      <c r="A31" s="70" t="s">
        <v>399</v>
      </c>
      <c r="B31" s="12">
        <f>B28+B21+B7</f>
        <v>197134800</v>
      </c>
      <c r="C31" s="12">
        <f t="shared" ref="C31:F31" si="3">C28+C21+C7</f>
        <v>206991540</v>
      </c>
      <c r="D31" s="12">
        <f t="shared" si="3"/>
        <v>217341117</v>
      </c>
      <c r="E31" s="12">
        <f t="shared" si="3"/>
        <v>228208172.84999999</v>
      </c>
      <c r="F31" s="12">
        <f t="shared" si="3"/>
        <v>239618581.49250001</v>
      </c>
      <c r="G31" s="12">
        <f>G28+G21+G7</f>
        <v>251599510.56712505</v>
      </c>
    </row>
    <row r="32" spans="1:7" x14ac:dyDescent="0.25">
      <c r="A32" s="59"/>
      <c r="B32" s="59"/>
      <c r="C32" s="59"/>
      <c r="D32" s="59"/>
      <c r="E32" s="59"/>
      <c r="F32" s="59"/>
      <c r="G32" s="59"/>
    </row>
    <row r="33" spans="1:7" x14ac:dyDescent="0.25">
      <c r="A33" s="65" t="s">
        <v>248</v>
      </c>
      <c r="B33" s="12"/>
      <c r="C33" s="12"/>
      <c r="D33" s="12"/>
      <c r="E33" s="12"/>
      <c r="F33" s="12"/>
      <c r="G33" s="12"/>
    </row>
    <row r="34" spans="1:7" ht="45" customHeight="1" x14ac:dyDescent="0.25">
      <c r="A34" s="71" t="s">
        <v>400</v>
      </c>
      <c r="B34" s="59">
        <v>0</v>
      </c>
      <c r="C34" s="59">
        <v>0</v>
      </c>
      <c r="D34" s="59">
        <v>0</v>
      </c>
      <c r="E34" s="59">
        <v>0</v>
      </c>
      <c r="F34" s="59">
        <v>0</v>
      </c>
      <c r="G34" s="59">
        <v>0</v>
      </c>
    </row>
    <row r="35" spans="1:7" ht="45" customHeight="1" x14ac:dyDescent="0.25">
      <c r="A35" s="71" t="s">
        <v>250</v>
      </c>
      <c r="B35" s="59">
        <v>0</v>
      </c>
      <c r="C35" s="59">
        <v>0</v>
      </c>
      <c r="D35" s="59">
        <v>0</v>
      </c>
      <c r="E35" s="59">
        <v>0</v>
      </c>
      <c r="F35" s="59">
        <v>0</v>
      </c>
      <c r="G35" s="59">
        <v>0</v>
      </c>
    </row>
    <row r="36" spans="1:7" x14ac:dyDescent="0.25">
      <c r="A36" s="65" t="s">
        <v>401</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Normal="100" workbookViewId="0">
      <selection activeCell="C6" sqref="C6"/>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402</v>
      </c>
      <c r="B1" s="179"/>
      <c r="C1" s="179"/>
      <c r="D1" s="179"/>
      <c r="E1" s="179"/>
      <c r="F1" s="179"/>
      <c r="G1" s="179"/>
    </row>
    <row r="2" spans="1:7" x14ac:dyDescent="0.25">
      <c r="A2" s="131" t="str">
        <f>'Formato 1'!A2</f>
        <v>MUNICIPIO DOCTOR MORA, GTO.</v>
      </c>
      <c r="B2" s="132"/>
      <c r="C2" s="132"/>
      <c r="D2" s="132"/>
      <c r="E2" s="132"/>
      <c r="F2" s="132"/>
      <c r="G2" s="133"/>
    </row>
    <row r="3" spans="1:7" x14ac:dyDescent="0.25">
      <c r="A3" s="134" t="s">
        <v>403</v>
      </c>
      <c r="B3" s="135"/>
      <c r="C3" s="135"/>
      <c r="D3" s="135"/>
      <c r="E3" s="135"/>
      <c r="F3" s="135"/>
      <c r="G3" s="136"/>
    </row>
    <row r="4" spans="1:7" x14ac:dyDescent="0.25">
      <c r="A4" s="134" t="s">
        <v>2</v>
      </c>
      <c r="B4" s="135"/>
      <c r="C4" s="135"/>
      <c r="D4" s="135"/>
      <c r="E4" s="135"/>
      <c r="F4" s="135"/>
      <c r="G4" s="136"/>
    </row>
    <row r="5" spans="1:7" x14ac:dyDescent="0.25">
      <c r="A5" s="134" t="s">
        <v>387</v>
      </c>
      <c r="B5" s="135"/>
      <c r="C5" s="135"/>
      <c r="D5" s="135"/>
      <c r="E5" s="135"/>
      <c r="F5" s="135"/>
      <c r="G5" s="136"/>
    </row>
    <row r="6" spans="1:7" ht="57.75" customHeight="1" x14ac:dyDescent="0.25">
      <c r="A6" s="26" t="s">
        <v>163</v>
      </c>
      <c r="B6" s="7">
        <v>2026</v>
      </c>
      <c r="C6" s="41">
        <v>2027</v>
      </c>
      <c r="D6" s="41">
        <v>2028</v>
      </c>
      <c r="E6" s="41">
        <v>2029</v>
      </c>
      <c r="F6" s="41">
        <v>2030</v>
      </c>
      <c r="G6" s="41">
        <v>2031</v>
      </c>
    </row>
    <row r="7" spans="1:7" x14ac:dyDescent="0.25">
      <c r="A7" s="27" t="s">
        <v>499</v>
      </c>
      <c r="B7" s="39">
        <f>SUM(B8:B16)</f>
        <v>197134800.00000003</v>
      </c>
      <c r="C7" s="39">
        <f t="shared" ref="C7:G7" si="0">SUM(C8:C16)</f>
        <v>206991540</v>
      </c>
      <c r="D7" s="39">
        <f t="shared" si="0"/>
        <v>217341117.00000003</v>
      </c>
      <c r="E7" s="39">
        <f t="shared" si="0"/>
        <v>228208172.85000002</v>
      </c>
      <c r="F7" s="39">
        <f t="shared" si="0"/>
        <v>239618581.49250007</v>
      </c>
      <c r="G7" s="39">
        <f t="shared" si="0"/>
        <v>251599510.56712508</v>
      </c>
    </row>
    <row r="8" spans="1:7" x14ac:dyDescent="0.25">
      <c r="A8" s="57" t="s">
        <v>496</v>
      </c>
      <c r="B8" s="59">
        <v>72276705.38000001</v>
      </c>
      <c r="C8" s="59">
        <v>75890540.649000019</v>
      </c>
      <c r="D8" s="59">
        <v>79685067.681450024</v>
      </c>
      <c r="E8" s="59">
        <v>83669321.065522522</v>
      </c>
      <c r="F8" s="59">
        <v>87852787.118798658</v>
      </c>
      <c r="G8" s="59">
        <v>92245426.474738598</v>
      </c>
    </row>
    <row r="9" spans="1:7" x14ac:dyDescent="0.25">
      <c r="A9" s="57" t="s">
        <v>497</v>
      </c>
      <c r="B9" s="59">
        <v>14295270</v>
      </c>
      <c r="C9" s="59">
        <v>15010033.5</v>
      </c>
      <c r="D9" s="59">
        <v>15760535.175000001</v>
      </c>
      <c r="E9" s="59">
        <v>16548561.933750002</v>
      </c>
      <c r="F9" s="59">
        <v>17375990.030437503</v>
      </c>
      <c r="G9" s="59">
        <v>18244789.531959377</v>
      </c>
    </row>
    <row r="10" spans="1:7" x14ac:dyDescent="0.25">
      <c r="A10" s="57" t="s">
        <v>404</v>
      </c>
      <c r="B10" s="59">
        <v>35200699.949999996</v>
      </c>
      <c r="C10" s="59">
        <v>36960734.947499998</v>
      </c>
      <c r="D10" s="59">
        <v>38808771.694875002</v>
      </c>
      <c r="E10" s="59">
        <v>40749210.279618755</v>
      </c>
      <c r="F10" s="59">
        <v>42786670.793599695</v>
      </c>
      <c r="G10" s="59">
        <v>44926004.333279684</v>
      </c>
    </row>
    <row r="11" spans="1:7" x14ac:dyDescent="0.25">
      <c r="A11" s="58" t="s">
        <v>405</v>
      </c>
      <c r="B11" s="59">
        <v>26341922.079999998</v>
      </c>
      <c r="C11" s="59">
        <v>27659018.184</v>
      </c>
      <c r="D11" s="59">
        <v>29041969.093200002</v>
      </c>
      <c r="E11" s="59">
        <v>30494067.547860004</v>
      </c>
      <c r="F11" s="59">
        <v>32018770.925253004</v>
      </c>
      <c r="G11" s="59">
        <v>33619709.471515656</v>
      </c>
    </row>
    <row r="12" spans="1:7" x14ac:dyDescent="0.25">
      <c r="A12" s="58" t="s">
        <v>498</v>
      </c>
      <c r="B12" s="59">
        <v>1750250</v>
      </c>
      <c r="C12" s="59">
        <v>1837762.5</v>
      </c>
      <c r="D12" s="59">
        <v>1929650.625</v>
      </c>
      <c r="E12" s="59">
        <v>2026133.15625</v>
      </c>
      <c r="F12" s="59">
        <v>2127439.8140624999</v>
      </c>
      <c r="G12" s="59">
        <v>2233811.8047656249</v>
      </c>
    </row>
    <row r="13" spans="1:7" x14ac:dyDescent="0.25">
      <c r="A13" s="57" t="s">
        <v>406</v>
      </c>
      <c r="B13" s="59">
        <v>44505000.009999998</v>
      </c>
      <c r="C13" s="59">
        <v>46730250.010499999</v>
      </c>
      <c r="D13" s="59">
        <v>49066762.511025004</v>
      </c>
      <c r="E13" s="59">
        <v>51520100.636576258</v>
      </c>
      <c r="F13" s="59">
        <v>54096105.668405071</v>
      </c>
      <c r="G13" s="59">
        <v>56800910.951825328</v>
      </c>
    </row>
    <row r="14" spans="1:7" x14ac:dyDescent="0.25">
      <c r="A14" s="58" t="s">
        <v>407</v>
      </c>
      <c r="B14" s="59">
        <v>2358952.58</v>
      </c>
      <c r="C14" s="59">
        <v>2476900.2090000003</v>
      </c>
      <c r="D14" s="59">
        <v>2600745.2194500002</v>
      </c>
      <c r="E14" s="59">
        <v>2730782.4804225005</v>
      </c>
      <c r="F14" s="59">
        <v>2867321.6044436255</v>
      </c>
      <c r="G14" s="59">
        <v>3010687.6846658071</v>
      </c>
    </row>
    <row r="15" spans="1:7" x14ac:dyDescent="0.25">
      <c r="A15" s="57" t="s">
        <v>408</v>
      </c>
      <c r="B15" s="59">
        <v>406000</v>
      </c>
      <c r="C15" s="59">
        <v>426300</v>
      </c>
      <c r="D15" s="59">
        <v>447615</v>
      </c>
      <c r="E15" s="59">
        <v>469995.75</v>
      </c>
      <c r="F15" s="59">
        <v>493495.53750000003</v>
      </c>
      <c r="G15" s="59">
        <v>518170.31437500007</v>
      </c>
    </row>
    <row r="16" spans="1:7" x14ac:dyDescent="0.25">
      <c r="A16" s="57" t="s">
        <v>409</v>
      </c>
      <c r="B16" s="59">
        <v>0</v>
      </c>
      <c r="C16" s="59">
        <v>0</v>
      </c>
      <c r="D16" s="59">
        <v>0</v>
      </c>
      <c r="E16" s="59">
        <v>0</v>
      </c>
      <c r="F16" s="59">
        <v>0</v>
      </c>
      <c r="G16" s="59">
        <v>0</v>
      </c>
    </row>
    <row r="17" spans="1:7" x14ac:dyDescent="0.25">
      <c r="A17" s="52"/>
      <c r="B17" s="44"/>
      <c r="C17" s="44"/>
      <c r="D17" s="44"/>
      <c r="E17" s="44"/>
      <c r="F17" s="44"/>
      <c r="G17" s="44"/>
    </row>
    <row r="18" spans="1:7" x14ac:dyDescent="0.25">
      <c r="A18" s="3" t="s">
        <v>494</v>
      </c>
      <c r="B18" s="12">
        <f>SUM(B19:B27)</f>
        <v>0</v>
      </c>
      <c r="C18" s="12">
        <f t="shared" ref="C18:G18" si="1">SUM(C19:C27)</f>
        <v>0</v>
      </c>
      <c r="D18" s="12">
        <f t="shared" si="1"/>
        <v>0</v>
      </c>
      <c r="E18" s="12">
        <f t="shared" si="1"/>
        <v>0</v>
      </c>
      <c r="F18" s="12">
        <f t="shared" si="1"/>
        <v>0</v>
      </c>
      <c r="G18" s="12">
        <f t="shared" si="1"/>
        <v>0</v>
      </c>
    </row>
    <row r="19" spans="1:7" x14ac:dyDescent="0.25">
      <c r="A19" s="57" t="s">
        <v>496</v>
      </c>
      <c r="B19" s="59">
        <v>0</v>
      </c>
      <c r="C19" s="59">
        <v>0</v>
      </c>
      <c r="D19" s="59">
        <v>0</v>
      </c>
      <c r="E19" s="59">
        <v>0</v>
      </c>
      <c r="F19" s="59">
        <v>0</v>
      </c>
      <c r="G19" s="59">
        <v>0</v>
      </c>
    </row>
    <row r="20" spans="1:7" x14ac:dyDescent="0.25">
      <c r="A20" s="57" t="s">
        <v>497</v>
      </c>
      <c r="B20" s="59">
        <v>0</v>
      </c>
      <c r="C20" s="59">
        <v>0</v>
      </c>
      <c r="D20" s="59">
        <v>0</v>
      </c>
      <c r="E20" s="59">
        <v>0</v>
      </c>
      <c r="F20" s="59">
        <v>0</v>
      </c>
      <c r="G20" s="59">
        <v>0</v>
      </c>
    </row>
    <row r="21" spans="1:7" x14ac:dyDescent="0.25">
      <c r="A21" s="57" t="s">
        <v>404</v>
      </c>
      <c r="B21" s="59">
        <v>0</v>
      </c>
      <c r="C21" s="59">
        <v>0</v>
      </c>
      <c r="D21" s="59">
        <v>0</v>
      </c>
      <c r="E21" s="59">
        <v>0</v>
      </c>
      <c r="F21" s="59">
        <v>0</v>
      </c>
      <c r="G21" s="59">
        <v>0</v>
      </c>
    </row>
    <row r="22" spans="1:7" x14ac:dyDescent="0.25">
      <c r="A22" s="58" t="s">
        <v>405</v>
      </c>
      <c r="B22" s="59">
        <v>0</v>
      </c>
      <c r="C22" s="59">
        <v>0</v>
      </c>
      <c r="D22" s="59">
        <v>0</v>
      </c>
      <c r="E22" s="59">
        <v>0</v>
      </c>
      <c r="F22" s="59">
        <v>0</v>
      </c>
      <c r="G22" s="59">
        <v>0</v>
      </c>
    </row>
    <row r="23" spans="1:7" x14ac:dyDescent="0.25">
      <c r="A23" s="58" t="s">
        <v>498</v>
      </c>
      <c r="B23" s="59">
        <v>0</v>
      </c>
      <c r="C23" s="59">
        <v>0</v>
      </c>
      <c r="D23" s="59">
        <v>0</v>
      </c>
      <c r="E23" s="59">
        <v>0</v>
      </c>
      <c r="F23" s="59">
        <v>0</v>
      </c>
      <c r="G23" s="59">
        <v>0</v>
      </c>
    </row>
    <row r="24" spans="1:7" x14ac:dyDescent="0.25">
      <c r="A24" s="58" t="s">
        <v>406</v>
      </c>
      <c r="B24" s="59">
        <v>0</v>
      </c>
      <c r="C24" s="59">
        <v>0</v>
      </c>
      <c r="D24" s="59">
        <v>0</v>
      </c>
      <c r="E24" s="59">
        <v>0</v>
      </c>
      <c r="F24" s="59">
        <v>0</v>
      </c>
      <c r="G24" s="59">
        <v>0</v>
      </c>
    </row>
    <row r="25" spans="1:7" x14ac:dyDescent="0.25">
      <c r="A25" s="58" t="s">
        <v>407</v>
      </c>
      <c r="B25" s="59">
        <v>0</v>
      </c>
      <c r="C25" s="59">
        <v>0</v>
      </c>
      <c r="D25" s="59">
        <v>0</v>
      </c>
      <c r="E25" s="59">
        <v>0</v>
      </c>
      <c r="F25" s="59">
        <v>0</v>
      </c>
      <c r="G25" s="59">
        <v>0</v>
      </c>
    </row>
    <row r="26" spans="1:7" x14ac:dyDescent="0.25">
      <c r="A26" s="57" t="s">
        <v>410</v>
      </c>
      <c r="B26" s="59">
        <v>0</v>
      </c>
      <c r="C26" s="59">
        <v>0</v>
      </c>
      <c r="D26" s="59">
        <v>0</v>
      </c>
      <c r="E26" s="59">
        <v>0</v>
      </c>
      <c r="F26" s="59">
        <v>0</v>
      </c>
      <c r="G26" s="59">
        <v>0</v>
      </c>
    </row>
    <row r="27" spans="1:7" x14ac:dyDescent="0.25">
      <c r="A27" s="57" t="s">
        <v>409</v>
      </c>
      <c r="B27" s="59">
        <v>0</v>
      </c>
      <c r="C27" s="59">
        <v>0</v>
      </c>
      <c r="D27" s="59">
        <v>0</v>
      </c>
      <c r="E27" s="59">
        <v>0</v>
      </c>
      <c r="F27" s="59">
        <v>0</v>
      </c>
      <c r="G27" s="59">
        <v>0</v>
      </c>
    </row>
    <row r="28" spans="1:7" x14ac:dyDescent="0.25">
      <c r="A28" s="44"/>
      <c r="B28" s="44"/>
      <c r="C28" s="44"/>
      <c r="D28" s="44"/>
      <c r="E28" s="44"/>
      <c r="F28" s="44"/>
      <c r="G28" s="44"/>
    </row>
    <row r="29" spans="1:7" x14ac:dyDescent="0.25">
      <c r="A29" s="3" t="s">
        <v>495</v>
      </c>
      <c r="B29" s="40">
        <f t="shared" ref="B29:G29" si="2">B7+B18</f>
        <v>197134800.00000003</v>
      </c>
      <c r="C29" s="40">
        <f t="shared" si="2"/>
        <v>206991540</v>
      </c>
      <c r="D29" s="40">
        <f t="shared" si="2"/>
        <v>217341117.00000003</v>
      </c>
      <c r="E29" s="40">
        <f t="shared" si="2"/>
        <v>228208172.85000002</v>
      </c>
      <c r="F29" s="40">
        <f t="shared" si="2"/>
        <v>239618581.49250007</v>
      </c>
      <c r="G29" s="40">
        <f t="shared" si="2"/>
        <v>251599510.56712508</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G6" sqref="G6"/>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411</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412</v>
      </c>
      <c r="B3" s="114"/>
      <c r="C3" s="114"/>
      <c r="D3" s="114"/>
      <c r="E3" s="114"/>
      <c r="F3" s="114"/>
      <c r="G3" s="115"/>
    </row>
    <row r="4" spans="1:7" x14ac:dyDescent="0.25">
      <c r="A4" s="116" t="s">
        <v>2</v>
      </c>
      <c r="B4" s="117"/>
      <c r="C4" s="117"/>
      <c r="D4" s="117"/>
      <c r="E4" s="117"/>
      <c r="F4" s="117"/>
      <c r="G4" s="118"/>
    </row>
    <row r="5" spans="1:7" x14ac:dyDescent="0.25">
      <c r="A5" s="129" t="s">
        <v>163</v>
      </c>
      <c r="B5" s="130">
        <v>2021</v>
      </c>
      <c r="C5" s="130">
        <v>2022</v>
      </c>
      <c r="D5" s="130">
        <v>2023</v>
      </c>
      <c r="E5" s="130">
        <v>2024</v>
      </c>
      <c r="F5" s="130">
        <v>2025</v>
      </c>
      <c r="G5" s="38">
        <v>2026</v>
      </c>
    </row>
    <row r="6" spans="1:7" x14ac:dyDescent="0.25">
      <c r="A6" s="61" t="s">
        <v>388</v>
      </c>
      <c r="B6" s="39">
        <f>SUM(B8:B18)</f>
        <v>0</v>
      </c>
      <c r="C6" s="39">
        <f>SUM(C7:C18)</f>
        <v>0</v>
      </c>
      <c r="D6" s="39">
        <f>SUM(D7:D18)</f>
        <v>0</v>
      </c>
      <c r="E6" s="39">
        <f>SUM(E7:E18)</f>
        <v>0</v>
      </c>
      <c r="F6" s="39">
        <f>SUM(F7:F18)</f>
        <v>0</v>
      </c>
      <c r="G6" s="39">
        <f>SUM(G7:G18)</f>
        <v>143691563.99000001</v>
      </c>
    </row>
    <row r="7" spans="1:7" x14ac:dyDescent="0.25">
      <c r="A7" s="62" t="s">
        <v>465</v>
      </c>
      <c r="B7" s="59">
        <v>0</v>
      </c>
      <c r="C7" s="59">
        <v>0</v>
      </c>
      <c r="D7" s="59">
        <v>0</v>
      </c>
      <c r="E7" s="59">
        <v>0</v>
      </c>
      <c r="F7" s="59">
        <v>0</v>
      </c>
      <c r="G7" s="59">
        <v>14258737.719999999</v>
      </c>
    </row>
    <row r="8" spans="1:7" x14ac:dyDescent="0.25">
      <c r="A8" s="62" t="s">
        <v>466</v>
      </c>
      <c r="B8" s="59">
        <v>0</v>
      </c>
      <c r="C8" s="59">
        <v>0</v>
      </c>
      <c r="D8" s="59">
        <v>0</v>
      </c>
      <c r="E8" s="59">
        <v>0</v>
      </c>
      <c r="F8" s="59">
        <v>0</v>
      </c>
      <c r="G8" s="59">
        <v>0</v>
      </c>
    </row>
    <row r="9" spans="1:7" x14ac:dyDescent="0.25">
      <c r="A9" s="62" t="s">
        <v>467</v>
      </c>
      <c r="B9" s="59">
        <v>0</v>
      </c>
      <c r="C9" s="59">
        <v>0</v>
      </c>
      <c r="D9" s="59">
        <v>0</v>
      </c>
      <c r="E9" s="59">
        <v>0</v>
      </c>
      <c r="F9" s="59">
        <v>0</v>
      </c>
      <c r="G9" s="59">
        <v>0</v>
      </c>
    </row>
    <row r="10" spans="1:7" x14ac:dyDescent="0.25">
      <c r="A10" s="62" t="s">
        <v>468</v>
      </c>
      <c r="B10" s="59">
        <v>0</v>
      </c>
      <c r="C10" s="59">
        <v>0</v>
      </c>
      <c r="D10" s="59">
        <v>0</v>
      </c>
      <c r="E10" s="59">
        <v>0</v>
      </c>
      <c r="F10" s="59">
        <v>0</v>
      </c>
      <c r="G10" s="59">
        <v>3534617.3</v>
      </c>
    </row>
    <row r="11" spans="1:7" x14ac:dyDescent="0.25">
      <c r="A11" s="62" t="s">
        <v>469</v>
      </c>
      <c r="B11" s="59">
        <v>0</v>
      </c>
      <c r="C11" s="59">
        <v>0</v>
      </c>
      <c r="D11" s="59">
        <v>0</v>
      </c>
      <c r="E11" s="59">
        <v>0</v>
      </c>
      <c r="F11" s="59">
        <v>0</v>
      </c>
      <c r="G11" s="59">
        <v>522470.85</v>
      </c>
    </row>
    <row r="12" spans="1:7" x14ac:dyDescent="0.25">
      <c r="A12" s="62" t="s">
        <v>470</v>
      </c>
      <c r="B12" s="59">
        <v>0</v>
      </c>
      <c r="C12" s="59">
        <v>0</v>
      </c>
      <c r="D12" s="59">
        <v>0</v>
      </c>
      <c r="E12" s="59">
        <v>0</v>
      </c>
      <c r="F12" s="59">
        <v>0</v>
      </c>
      <c r="G12" s="59">
        <v>1015117.75</v>
      </c>
    </row>
    <row r="13" spans="1:7" ht="30" customHeight="1" x14ac:dyDescent="0.25">
      <c r="A13" s="63" t="s">
        <v>481</v>
      </c>
      <c r="B13" s="59">
        <v>0</v>
      </c>
      <c r="C13" s="59">
        <v>0</v>
      </c>
      <c r="D13" s="59">
        <v>0</v>
      </c>
      <c r="E13" s="59">
        <v>0</v>
      </c>
      <c r="F13" s="59">
        <v>0</v>
      </c>
      <c r="G13" s="59">
        <v>0</v>
      </c>
    </row>
    <row r="14" spans="1:7" x14ac:dyDescent="0.25">
      <c r="A14" s="62" t="s">
        <v>471</v>
      </c>
      <c r="B14" s="59">
        <v>0</v>
      </c>
      <c r="C14" s="59">
        <v>0</v>
      </c>
      <c r="D14" s="59">
        <v>0</v>
      </c>
      <c r="E14" s="59">
        <v>0</v>
      </c>
      <c r="F14" s="59">
        <v>0</v>
      </c>
      <c r="G14" s="59">
        <v>98608323.980000004</v>
      </c>
    </row>
    <row r="15" spans="1:7" x14ac:dyDescent="0.25">
      <c r="A15" s="64" t="s">
        <v>472</v>
      </c>
      <c r="B15" s="59">
        <v>0</v>
      </c>
      <c r="C15" s="59">
        <v>0</v>
      </c>
      <c r="D15" s="59">
        <v>0</v>
      </c>
      <c r="E15" s="59">
        <v>0</v>
      </c>
      <c r="F15" s="59">
        <v>0</v>
      </c>
      <c r="G15" s="59">
        <v>963149.82</v>
      </c>
    </row>
    <row r="16" spans="1:7" x14ac:dyDescent="0.25">
      <c r="A16" s="62" t="s">
        <v>482</v>
      </c>
      <c r="B16" s="59">
        <v>0</v>
      </c>
      <c r="C16" s="59">
        <v>0</v>
      </c>
      <c r="D16" s="59">
        <v>0</v>
      </c>
      <c r="E16" s="59">
        <v>0</v>
      </c>
      <c r="F16" s="59">
        <v>0</v>
      </c>
      <c r="G16" s="59">
        <v>24789146.57</v>
      </c>
    </row>
    <row r="17" spans="1:7" x14ac:dyDescent="0.25">
      <c r="A17" s="62" t="s">
        <v>473</v>
      </c>
      <c r="B17" s="59">
        <v>0</v>
      </c>
      <c r="C17" s="59">
        <v>0</v>
      </c>
      <c r="D17" s="59">
        <v>0</v>
      </c>
      <c r="E17" s="59">
        <v>0</v>
      </c>
      <c r="F17" s="59">
        <v>0</v>
      </c>
      <c r="G17" s="59">
        <v>0</v>
      </c>
    </row>
    <row r="18" spans="1:7" x14ac:dyDescent="0.25">
      <c r="A18" s="62" t="s">
        <v>483</v>
      </c>
      <c r="B18" s="59">
        <v>0</v>
      </c>
      <c r="C18" s="59">
        <v>0</v>
      </c>
      <c r="D18" s="59">
        <v>0</v>
      </c>
      <c r="E18" s="59">
        <v>0</v>
      </c>
      <c r="F18" s="59">
        <v>0</v>
      </c>
      <c r="G18" s="59">
        <v>0</v>
      </c>
    </row>
    <row r="19" spans="1:7" x14ac:dyDescent="0.25">
      <c r="A19" s="59"/>
      <c r="B19" s="59"/>
      <c r="C19" s="59"/>
      <c r="D19" s="59"/>
      <c r="E19" s="59"/>
      <c r="F19" s="59"/>
      <c r="G19" s="59"/>
    </row>
    <row r="20" spans="1:7" x14ac:dyDescent="0.25">
      <c r="A20" s="65" t="s">
        <v>394</v>
      </c>
      <c r="B20" s="12">
        <f>SUM(B21:B25)</f>
        <v>0</v>
      </c>
      <c r="C20" s="12">
        <f t="shared" ref="C20:G20" si="0">SUM(C21:C25)</f>
        <v>0</v>
      </c>
      <c r="D20" s="12">
        <f t="shared" si="0"/>
        <v>0</v>
      </c>
      <c r="E20" s="12">
        <f t="shared" si="0"/>
        <v>0</v>
      </c>
      <c r="F20" s="12">
        <f t="shared" si="0"/>
        <v>0</v>
      </c>
      <c r="G20" s="12">
        <f t="shared" si="0"/>
        <v>54191004</v>
      </c>
    </row>
    <row r="21" spans="1:7" x14ac:dyDescent="0.25">
      <c r="A21" s="62" t="s">
        <v>474</v>
      </c>
      <c r="B21" s="59">
        <v>0</v>
      </c>
      <c r="C21" s="59">
        <v>0</v>
      </c>
      <c r="D21" s="59">
        <v>0</v>
      </c>
      <c r="E21" s="59">
        <v>0</v>
      </c>
      <c r="F21" s="59">
        <v>0</v>
      </c>
      <c r="G21" s="59">
        <v>54191004</v>
      </c>
    </row>
    <row r="22" spans="1:7" x14ac:dyDescent="0.25">
      <c r="A22" s="62" t="s">
        <v>475</v>
      </c>
      <c r="B22" s="59">
        <v>0</v>
      </c>
      <c r="C22" s="59">
        <v>0</v>
      </c>
      <c r="D22" s="59">
        <v>0</v>
      </c>
      <c r="E22" s="59">
        <v>0</v>
      </c>
      <c r="F22" s="59">
        <v>0</v>
      </c>
      <c r="G22" s="59">
        <v>0</v>
      </c>
    </row>
    <row r="23" spans="1:7" x14ac:dyDescent="0.25">
      <c r="A23" s="62" t="s">
        <v>476</v>
      </c>
      <c r="B23" s="59">
        <v>0</v>
      </c>
      <c r="C23" s="59">
        <v>0</v>
      </c>
      <c r="D23" s="59">
        <v>0</v>
      </c>
      <c r="E23" s="59">
        <v>0</v>
      </c>
      <c r="F23" s="59">
        <v>0</v>
      </c>
      <c r="G23" s="59">
        <v>0</v>
      </c>
    </row>
    <row r="24" spans="1:7" ht="45" customHeight="1" x14ac:dyDescent="0.25">
      <c r="A24" s="63" t="s">
        <v>484</v>
      </c>
      <c r="B24" s="59">
        <v>0</v>
      </c>
      <c r="C24" s="59">
        <v>0</v>
      </c>
      <c r="D24" s="59">
        <v>0</v>
      </c>
      <c r="E24" s="59">
        <v>0</v>
      </c>
      <c r="F24" s="59">
        <v>0</v>
      </c>
      <c r="G24" s="59">
        <v>0</v>
      </c>
    </row>
    <row r="25" spans="1:7" x14ac:dyDescent="0.25">
      <c r="A25" s="62" t="s">
        <v>477</v>
      </c>
      <c r="B25" s="59">
        <v>0</v>
      </c>
      <c r="C25" s="59">
        <v>0</v>
      </c>
      <c r="D25" s="59">
        <v>0</v>
      </c>
      <c r="E25" s="59">
        <v>0</v>
      </c>
      <c r="F25" s="59">
        <v>0</v>
      </c>
      <c r="G25" s="59">
        <v>0</v>
      </c>
    </row>
    <row r="26" spans="1:7" x14ac:dyDescent="0.25">
      <c r="A26" s="44"/>
      <c r="B26" s="59"/>
      <c r="C26" s="59"/>
      <c r="D26" s="59"/>
      <c r="E26" s="59"/>
      <c r="F26" s="59"/>
      <c r="G26" s="59"/>
    </row>
    <row r="27" spans="1:7" x14ac:dyDescent="0.25">
      <c r="A27" s="3" t="s">
        <v>398</v>
      </c>
      <c r="B27" s="12">
        <f>B28</f>
        <v>0</v>
      </c>
      <c r="C27" s="12">
        <f>C28</f>
        <v>0</v>
      </c>
      <c r="D27" s="12">
        <f t="shared" ref="D27:G27" si="1">D28</f>
        <v>0</v>
      </c>
      <c r="E27" s="12">
        <f t="shared" si="1"/>
        <v>0</v>
      </c>
      <c r="F27" s="12">
        <f t="shared" si="1"/>
        <v>0</v>
      </c>
      <c r="G27" s="12">
        <f t="shared" si="1"/>
        <v>0</v>
      </c>
    </row>
    <row r="28" spans="1:7" x14ac:dyDescent="0.25">
      <c r="A28" s="57" t="s">
        <v>246</v>
      </c>
      <c r="B28" s="59">
        <v>0</v>
      </c>
      <c r="C28" s="59">
        <v>0</v>
      </c>
      <c r="D28" s="59">
        <v>0</v>
      </c>
      <c r="E28" s="59">
        <v>0</v>
      </c>
      <c r="F28" s="59">
        <v>0</v>
      </c>
      <c r="G28" s="59">
        <v>0</v>
      </c>
    </row>
    <row r="29" spans="1:7" x14ac:dyDescent="0.25">
      <c r="A29" s="44"/>
      <c r="B29" s="59"/>
      <c r="C29" s="59"/>
      <c r="D29" s="59"/>
      <c r="E29" s="59"/>
      <c r="F29" s="59"/>
      <c r="G29" s="59"/>
    </row>
    <row r="30" spans="1:7" x14ac:dyDescent="0.25">
      <c r="A30" s="3" t="s">
        <v>485</v>
      </c>
      <c r="B30" s="40">
        <f>B6+B20+B27</f>
        <v>0</v>
      </c>
      <c r="C30" s="40">
        <f t="shared" ref="C30:G30" si="2">C6+C20+C27</f>
        <v>0</v>
      </c>
      <c r="D30" s="40">
        <f t="shared" si="2"/>
        <v>0</v>
      </c>
      <c r="E30" s="40">
        <f t="shared" si="2"/>
        <v>0</v>
      </c>
      <c r="F30" s="40">
        <f t="shared" si="2"/>
        <v>0</v>
      </c>
      <c r="G30" s="40">
        <f t="shared" si="2"/>
        <v>197882567.99000001</v>
      </c>
    </row>
    <row r="31" spans="1:7" x14ac:dyDescent="0.25">
      <c r="A31" s="44"/>
      <c r="B31" s="59"/>
      <c r="C31" s="59"/>
      <c r="D31" s="59"/>
      <c r="E31" s="59"/>
      <c r="F31" s="59"/>
      <c r="G31" s="59"/>
    </row>
    <row r="32" spans="1:7" x14ac:dyDescent="0.25">
      <c r="A32" s="3" t="s">
        <v>248</v>
      </c>
      <c r="B32" s="12"/>
      <c r="C32" s="12"/>
      <c r="D32" s="12"/>
      <c r="E32" s="12"/>
      <c r="F32" s="12"/>
      <c r="G32" s="12"/>
    </row>
    <row r="33" spans="1:7" ht="45" customHeight="1" x14ac:dyDescent="0.25">
      <c r="A33" s="66" t="s">
        <v>400</v>
      </c>
      <c r="B33" s="59">
        <v>0</v>
      </c>
      <c r="C33" s="59">
        <v>0</v>
      </c>
      <c r="D33" s="59">
        <v>0</v>
      </c>
      <c r="E33" s="59">
        <v>0</v>
      </c>
      <c r="F33" s="59">
        <v>0</v>
      </c>
      <c r="G33" s="59">
        <v>0</v>
      </c>
    </row>
    <row r="34" spans="1:7" ht="45" customHeight="1" x14ac:dyDescent="0.25">
      <c r="A34" s="66" t="s">
        <v>413</v>
      </c>
      <c r="B34" s="59">
        <v>0</v>
      </c>
      <c r="C34" s="59">
        <v>0</v>
      </c>
      <c r="D34" s="59">
        <v>0</v>
      </c>
      <c r="E34" s="59">
        <v>0</v>
      </c>
      <c r="F34" s="59">
        <v>0</v>
      </c>
      <c r="G34" s="59">
        <v>0</v>
      </c>
    </row>
    <row r="35" spans="1:7" x14ac:dyDescent="0.25">
      <c r="A35" s="3" t="s">
        <v>414</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417</v>
      </c>
      <c r="B38" s="180"/>
      <c r="C38" s="180"/>
      <c r="D38" s="180"/>
      <c r="E38" s="180"/>
      <c r="F38" s="180"/>
      <c r="G38" s="180"/>
    </row>
    <row r="39" spans="1:7" x14ac:dyDescent="0.25">
      <c r="A39" s="180" t="s">
        <v>418</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6" sqref="A6"/>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415</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416</v>
      </c>
      <c r="B3" s="114"/>
      <c r="C3" s="114"/>
      <c r="D3" s="114"/>
      <c r="E3" s="114"/>
      <c r="F3" s="114"/>
      <c r="G3" s="115"/>
    </row>
    <row r="4" spans="1:7" x14ac:dyDescent="0.25">
      <c r="A4" s="116" t="s">
        <v>2</v>
      </c>
      <c r="B4" s="117"/>
      <c r="C4" s="117"/>
      <c r="D4" s="117"/>
      <c r="E4" s="117"/>
      <c r="F4" s="117"/>
      <c r="G4" s="118"/>
    </row>
    <row r="5" spans="1:7" ht="48.75" customHeight="1" x14ac:dyDescent="0.25">
      <c r="A5" s="129" t="s">
        <v>163</v>
      </c>
      <c r="B5" s="130">
        <v>2021</v>
      </c>
      <c r="C5" s="130">
        <v>2022</v>
      </c>
      <c r="D5" s="130">
        <v>2023</v>
      </c>
      <c r="E5" s="130">
        <v>2024</v>
      </c>
      <c r="F5" s="130">
        <v>2025</v>
      </c>
      <c r="G5" s="38">
        <v>2026</v>
      </c>
    </row>
    <row r="6" spans="1:7" x14ac:dyDescent="0.25">
      <c r="A6" s="27" t="s">
        <v>499</v>
      </c>
      <c r="B6" s="39">
        <f>SUM(B7:B15)</f>
        <v>0</v>
      </c>
      <c r="C6" s="39">
        <f>SUM(C7:C15)</f>
        <v>0</v>
      </c>
      <c r="D6" s="39">
        <f>SUM(D7:D15)</f>
        <v>0</v>
      </c>
      <c r="E6" s="39">
        <f>SUM(E7:E15)</f>
        <v>0</v>
      </c>
      <c r="F6" s="39">
        <f>SUM(F7:F15)</f>
        <v>0</v>
      </c>
      <c r="G6" s="39">
        <f t="shared" ref="G6" si="0">SUM(G7:G15)</f>
        <v>169522870.29999995</v>
      </c>
    </row>
    <row r="7" spans="1:7" x14ac:dyDescent="0.25">
      <c r="A7" s="57" t="s">
        <v>496</v>
      </c>
      <c r="B7" s="59">
        <v>0</v>
      </c>
      <c r="C7" s="59">
        <v>0</v>
      </c>
      <c r="D7" s="59">
        <v>0</v>
      </c>
      <c r="E7" s="59">
        <v>0</v>
      </c>
      <c r="F7" s="59">
        <v>0</v>
      </c>
      <c r="G7" s="59">
        <v>64276502.714999959</v>
      </c>
    </row>
    <row r="8" spans="1:7" x14ac:dyDescent="0.25">
      <c r="A8" s="57" t="s">
        <v>497</v>
      </c>
      <c r="B8" s="59">
        <v>0</v>
      </c>
      <c r="C8" s="59">
        <v>0</v>
      </c>
      <c r="D8" s="59">
        <v>0</v>
      </c>
      <c r="E8" s="59">
        <v>0</v>
      </c>
      <c r="F8" s="59">
        <v>0</v>
      </c>
      <c r="G8" s="59">
        <v>12503928.5</v>
      </c>
    </row>
    <row r="9" spans="1:7" x14ac:dyDescent="0.25">
      <c r="A9" s="57" t="s">
        <v>404</v>
      </c>
      <c r="B9" s="59">
        <v>0</v>
      </c>
      <c r="C9" s="59">
        <v>0</v>
      </c>
      <c r="D9" s="59">
        <v>0</v>
      </c>
      <c r="E9" s="59">
        <v>0</v>
      </c>
      <c r="F9" s="59">
        <v>0</v>
      </c>
      <c r="G9" s="59">
        <v>32224236.782500006</v>
      </c>
    </row>
    <row r="10" spans="1:7" ht="30" customHeight="1" x14ac:dyDescent="0.25">
      <c r="A10" s="58" t="s">
        <v>405</v>
      </c>
      <c r="B10" s="59">
        <v>0</v>
      </c>
      <c r="C10" s="59">
        <v>0</v>
      </c>
      <c r="D10" s="59">
        <v>0</v>
      </c>
      <c r="E10" s="59">
        <v>0</v>
      </c>
      <c r="F10" s="59">
        <v>0</v>
      </c>
      <c r="G10" s="59">
        <v>23405122.57</v>
      </c>
    </row>
    <row r="11" spans="1:7" ht="30" customHeight="1" x14ac:dyDescent="0.25">
      <c r="A11" s="58" t="s">
        <v>498</v>
      </c>
      <c r="B11" s="59">
        <v>0</v>
      </c>
      <c r="C11" s="59">
        <v>0</v>
      </c>
      <c r="D11" s="59">
        <v>0</v>
      </c>
      <c r="E11" s="59">
        <v>0</v>
      </c>
      <c r="F11" s="59">
        <v>0</v>
      </c>
      <c r="G11" s="59">
        <v>1428256.23</v>
      </c>
    </row>
    <row r="12" spans="1:7" x14ac:dyDescent="0.25">
      <c r="A12" s="57" t="s">
        <v>406</v>
      </c>
      <c r="B12" s="59">
        <v>0</v>
      </c>
      <c r="C12" s="59">
        <v>0</v>
      </c>
      <c r="D12" s="59">
        <v>0</v>
      </c>
      <c r="E12" s="59">
        <v>0</v>
      </c>
      <c r="F12" s="59">
        <v>0</v>
      </c>
      <c r="G12" s="59">
        <v>33611109.067499995</v>
      </c>
    </row>
    <row r="13" spans="1:7" ht="30" customHeight="1" x14ac:dyDescent="0.25">
      <c r="A13" s="58" t="s">
        <v>407</v>
      </c>
      <c r="B13" s="59">
        <v>0</v>
      </c>
      <c r="C13" s="59">
        <v>0</v>
      </c>
      <c r="D13" s="59">
        <v>0</v>
      </c>
      <c r="E13" s="59">
        <v>0</v>
      </c>
      <c r="F13" s="59">
        <v>0</v>
      </c>
      <c r="G13" s="59">
        <v>1769214.4350000001</v>
      </c>
    </row>
    <row r="14" spans="1:7" x14ac:dyDescent="0.25">
      <c r="A14" s="57" t="s">
        <v>408</v>
      </c>
      <c r="B14" s="59">
        <v>0</v>
      </c>
      <c r="C14" s="59">
        <v>0</v>
      </c>
      <c r="D14" s="59">
        <v>0</v>
      </c>
      <c r="E14" s="59">
        <v>0</v>
      </c>
      <c r="F14" s="59">
        <v>0</v>
      </c>
      <c r="G14" s="59">
        <v>304500</v>
      </c>
    </row>
    <row r="15" spans="1:7" x14ac:dyDescent="0.25">
      <c r="A15" s="57" t="s">
        <v>409</v>
      </c>
      <c r="B15" s="59">
        <v>0</v>
      </c>
      <c r="C15" s="59">
        <v>0</v>
      </c>
      <c r="D15" s="59">
        <v>0</v>
      </c>
      <c r="E15" s="59">
        <v>0</v>
      </c>
      <c r="F15" s="59">
        <v>0</v>
      </c>
      <c r="G15" s="59">
        <v>0</v>
      </c>
    </row>
    <row r="16" spans="1:7" x14ac:dyDescent="0.25">
      <c r="A16" s="44"/>
      <c r="B16" s="44"/>
      <c r="C16" s="44"/>
      <c r="D16" s="44"/>
      <c r="E16" s="44"/>
      <c r="F16" s="44"/>
      <c r="G16" s="44"/>
    </row>
    <row r="17" spans="1:7" x14ac:dyDescent="0.25">
      <c r="A17" s="3" t="s">
        <v>494</v>
      </c>
      <c r="B17" s="12">
        <f>SUM(B18:B26)</f>
        <v>0</v>
      </c>
      <c r="C17" s="12">
        <f t="shared" ref="C17:G17" si="1">SUM(C18:C26)</f>
        <v>0</v>
      </c>
      <c r="D17" s="12">
        <f t="shared" si="1"/>
        <v>0</v>
      </c>
      <c r="E17" s="12">
        <f t="shared" si="1"/>
        <v>0</v>
      </c>
      <c r="F17" s="12">
        <f t="shared" si="1"/>
        <v>0</v>
      </c>
      <c r="G17" s="12">
        <f t="shared" si="1"/>
        <v>18678065.600000001</v>
      </c>
    </row>
    <row r="18" spans="1:7" x14ac:dyDescent="0.25">
      <c r="A18" s="57" t="s">
        <v>496</v>
      </c>
      <c r="B18" s="59">
        <v>0</v>
      </c>
      <c r="C18" s="59">
        <v>0</v>
      </c>
      <c r="D18" s="59">
        <v>0</v>
      </c>
      <c r="E18" s="59">
        <v>0</v>
      </c>
      <c r="F18" s="59">
        <v>0</v>
      </c>
      <c r="G18" s="59">
        <v>2352545.6</v>
      </c>
    </row>
    <row r="19" spans="1:7" x14ac:dyDescent="0.25">
      <c r="A19" s="57" t="s">
        <v>497</v>
      </c>
      <c r="B19" s="59">
        <v>0</v>
      </c>
      <c r="C19" s="59">
        <v>0</v>
      </c>
      <c r="D19" s="59">
        <v>0</v>
      </c>
      <c r="E19" s="59">
        <v>0</v>
      </c>
      <c r="F19" s="59">
        <v>0</v>
      </c>
      <c r="G19" s="59">
        <v>0</v>
      </c>
    </row>
    <row r="20" spans="1:7" x14ac:dyDescent="0.25">
      <c r="A20" s="57" t="s">
        <v>404</v>
      </c>
      <c r="B20" s="59">
        <v>0</v>
      </c>
      <c r="C20" s="59">
        <v>0</v>
      </c>
      <c r="D20" s="59">
        <v>0</v>
      </c>
      <c r="E20" s="59">
        <v>0</v>
      </c>
      <c r="F20" s="59">
        <v>0</v>
      </c>
      <c r="G20" s="59">
        <v>0</v>
      </c>
    </row>
    <row r="21" spans="1:7" ht="30" customHeight="1" x14ac:dyDescent="0.25">
      <c r="A21" s="58" t="s">
        <v>405</v>
      </c>
      <c r="B21" s="59">
        <v>0</v>
      </c>
      <c r="C21" s="59">
        <v>0</v>
      </c>
      <c r="D21" s="59">
        <v>0</v>
      </c>
      <c r="E21" s="59">
        <v>0</v>
      </c>
      <c r="F21" s="59">
        <v>0</v>
      </c>
      <c r="G21" s="59">
        <v>4041924.4800000004</v>
      </c>
    </row>
    <row r="22" spans="1:7" x14ac:dyDescent="0.25">
      <c r="A22" s="57" t="s">
        <v>498</v>
      </c>
      <c r="B22" s="59">
        <v>0</v>
      </c>
      <c r="C22" s="59">
        <v>0</v>
      </c>
      <c r="D22" s="59">
        <v>0</v>
      </c>
      <c r="E22" s="59">
        <v>0</v>
      </c>
      <c r="F22" s="59">
        <v>0</v>
      </c>
      <c r="G22" s="59">
        <v>0</v>
      </c>
    </row>
    <row r="23" spans="1:7" x14ac:dyDescent="0.25">
      <c r="A23" s="57" t="s">
        <v>406</v>
      </c>
      <c r="B23" s="59">
        <v>0</v>
      </c>
      <c r="C23" s="59">
        <v>0</v>
      </c>
      <c r="D23" s="59">
        <v>0</v>
      </c>
      <c r="E23" s="59">
        <v>0</v>
      </c>
      <c r="F23" s="59">
        <v>0</v>
      </c>
      <c r="G23" s="59">
        <v>12283595.52</v>
      </c>
    </row>
    <row r="24" spans="1:7" x14ac:dyDescent="0.25">
      <c r="A24" s="57" t="s">
        <v>407</v>
      </c>
      <c r="B24" s="59">
        <v>0</v>
      </c>
      <c r="C24" s="59">
        <v>0</v>
      </c>
      <c r="D24" s="59">
        <v>0</v>
      </c>
      <c r="E24" s="59">
        <v>0</v>
      </c>
      <c r="F24" s="59">
        <v>0</v>
      </c>
      <c r="G24" s="59">
        <v>0</v>
      </c>
    </row>
    <row r="25" spans="1:7" x14ac:dyDescent="0.25">
      <c r="A25" s="57" t="s">
        <v>410</v>
      </c>
      <c r="B25" s="59">
        <v>0</v>
      </c>
      <c r="C25" s="59">
        <v>0</v>
      </c>
      <c r="D25" s="59">
        <v>0</v>
      </c>
      <c r="E25" s="59">
        <v>0</v>
      </c>
      <c r="F25" s="59">
        <v>0</v>
      </c>
      <c r="G25" s="59">
        <v>0</v>
      </c>
    </row>
    <row r="26" spans="1:7" x14ac:dyDescent="0.25">
      <c r="A26" s="57" t="s">
        <v>409</v>
      </c>
      <c r="B26" s="59">
        <v>0</v>
      </c>
      <c r="C26" s="59">
        <v>0</v>
      </c>
      <c r="D26" s="59">
        <v>0</v>
      </c>
      <c r="E26" s="59">
        <v>0</v>
      </c>
      <c r="F26" s="59">
        <v>0</v>
      </c>
      <c r="G26" s="59">
        <v>0</v>
      </c>
    </row>
    <row r="27" spans="1:7" x14ac:dyDescent="0.25">
      <c r="A27" s="44"/>
      <c r="B27" s="44"/>
      <c r="C27" s="44"/>
      <c r="D27" s="44"/>
      <c r="E27" s="44"/>
      <c r="F27" s="44"/>
      <c r="G27" s="44"/>
    </row>
    <row r="28" spans="1:7" x14ac:dyDescent="0.25">
      <c r="A28" s="3" t="s">
        <v>500</v>
      </c>
      <c r="B28" s="40">
        <f>B6+B17</f>
        <v>0</v>
      </c>
      <c r="C28" s="40">
        <f t="shared" ref="C28:G28" si="2">C6+C17</f>
        <v>0</v>
      </c>
      <c r="D28" s="40">
        <f t="shared" si="2"/>
        <v>0</v>
      </c>
      <c r="E28" s="40">
        <f t="shared" si="2"/>
        <v>0</v>
      </c>
      <c r="F28" s="40">
        <f t="shared" si="2"/>
        <v>0</v>
      </c>
      <c r="G28" s="40">
        <f t="shared" si="2"/>
        <v>188200935.89999995</v>
      </c>
    </row>
    <row r="29" spans="1:7" x14ac:dyDescent="0.25">
      <c r="A29" s="54"/>
      <c r="B29" s="54"/>
      <c r="C29" s="54"/>
      <c r="D29" s="54"/>
      <c r="E29" s="54"/>
      <c r="F29" s="54"/>
      <c r="G29" s="54"/>
    </row>
    <row r="30" spans="1:7" x14ac:dyDescent="0.25">
      <c r="A30" s="60"/>
    </row>
    <row r="31" spans="1:7" x14ac:dyDescent="0.25">
      <c r="A31" s="180" t="s">
        <v>417</v>
      </c>
      <c r="B31" s="180"/>
      <c r="C31" s="180"/>
      <c r="D31" s="180"/>
      <c r="E31" s="180"/>
      <c r="F31" s="180"/>
      <c r="G31" s="180"/>
    </row>
    <row r="32" spans="1:7" x14ac:dyDescent="0.25">
      <c r="A32" s="180" t="s">
        <v>418</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abSelected="1" zoomScale="71" zoomScaleNormal="65" workbookViewId="0">
      <selection activeCell="B4" sqref="B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493</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501</v>
      </c>
      <c r="B3" s="186"/>
      <c r="C3" s="186"/>
      <c r="D3" s="186"/>
      <c r="E3" s="186"/>
      <c r="F3" s="187"/>
    </row>
    <row r="4" spans="1:6" ht="35.25" customHeight="1" x14ac:dyDescent="0.25">
      <c r="A4" s="129" t="s">
        <v>163</v>
      </c>
      <c r="B4" s="7" t="s">
        <v>419</v>
      </c>
      <c r="C4" s="34" t="s">
        <v>420</v>
      </c>
      <c r="D4" s="34" t="s">
        <v>421</v>
      </c>
      <c r="E4" s="34" t="s">
        <v>422</v>
      </c>
      <c r="F4" s="34" t="s">
        <v>423</v>
      </c>
    </row>
    <row r="5" spans="1:6" ht="12.75" customHeight="1" x14ac:dyDescent="0.25">
      <c r="A5" s="137" t="s">
        <v>424</v>
      </c>
      <c r="B5" s="138"/>
      <c r="C5" s="138"/>
      <c r="D5" s="138"/>
      <c r="E5" s="138"/>
      <c r="F5" s="138"/>
    </row>
    <row r="6" spans="1:6" ht="30" x14ac:dyDescent="0.25">
      <c r="A6" s="139" t="s">
        <v>425</v>
      </c>
      <c r="B6" s="140"/>
      <c r="C6" s="140"/>
      <c r="D6" s="140"/>
      <c r="E6" s="140"/>
      <c r="F6" s="140"/>
    </row>
    <row r="7" spans="1:6" ht="15" x14ac:dyDescent="0.25">
      <c r="A7" s="139" t="s">
        <v>426</v>
      </c>
      <c r="B7" s="140"/>
      <c r="C7" s="140"/>
      <c r="D7" s="140"/>
      <c r="E7" s="140"/>
      <c r="F7" s="140"/>
    </row>
    <row r="8" spans="1:6" ht="15" x14ac:dyDescent="0.25">
      <c r="A8" s="141"/>
      <c r="B8" s="140"/>
      <c r="C8" s="140"/>
      <c r="D8" s="140"/>
      <c r="E8" s="140"/>
      <c r="F8" s="140"/>
    </row>
    <row r="9" spans="1:6" ht="15" x14ac:dyDescent="0.25">
      <c r="A9" s="142" t="s">
        <v>427</v>
      </c>
      <c r="B9" s="140"/>
      <c r="C9" s="140"/>
      <c r="D9" s="140"/>
      <c r="E9" s="140"/>
      <c r="F9" s="140"/>
    </row>
    <row r="10" spans="1:6" ht="15" x14ac:dyDescent="0.25">
      <c r="A10" s="139" t="s">
        <v>428</v>
      </c>
      <c r="B10" s="143"/>
      <c r="C10" s="143"/>
      <c r="D10" s="143"/>
      <c r="E10" s="143"/>
      <c r="F10" s="143"/>
    </row>
    <row r="11" spans="1:6" ht="15" x14ac:dyDescent="0.25">
      <c r="A11" s="66" t="s">
        <v>429</v>
      </c>
      <c r="B11" s="143"/>
      <c r="C11" s="143"/>
      <c r="D11" s="143"/>
      <c r="E11" s="143"/>
      <c r="F11" s="143"/>
    </row>
    <row r="12" spans="1:6" ht="15" x14ac:dyDescent="0.25">
      <c r="A12" s="66" t="s">
        <v>430</v>
      </c>
      <c r="B12" s="143"/>
      <c r="C12" s="143"/>
      <c r="D12" s="143"/>
      <c r="E12" s="143"/>
      <c r="F12" s="143"/>
    </row>
    <row r="13" spans="1:6" ht="15" x14ac:dyDescent="0.25">
      <c r="A13" s="66" t="s">
        <v>431</v>
      </c>
      <c r="B13" s="143"/>
      <c r="C13" s="143"/>
      <c r="D13" s="143"/>
      <c r="E13" s="143"/>
      <c r="F13" s="143"/>
    </row>
    <row r="14" spans="1:6" ht="15" x14ac:dyDescent="0.25">
      <c r="A14" s="139" t="s">
        <v>432</v>
      </c>
      <c r="B14" s="143"/>
      <c r="C14" s="143"/>
      <c r="D14" s="143"/>
      <c r="E14" s="143"/>
      <c r="F14" s="143"/>
    </row>
    <row r="15" spans="1:6" ht="15" x14ac:dyDescent="0.25">
      <c r="A15" s="66" t="s">
        <v>429</v>
      </c>
      <c r="B15" s="143"/>
      <c r="C15" s="143"/>
      <c r="D15" s="143"/>
      <c r="E15" s="143"/>
      <c r="F15" s="143"/>
    </row>
    <row r="16" spans="1:6" ht="15" x14ac:dyDescent="0.25">
      <c r="A16" s="66" t="s">
        <v>430</v>
      </c>
      <c r="B16" s="144"/>
      <c r="C16" s="144"/>
      <c r="D16" s="144"/>
      <c r="E16" s="144"/>
      <c r="F16" s="144"/>
    </row>
    <row r="17" spans="1:6" ht="15" x14ac:dyDescent="0.25">
      <c r="A17" s="66" t="s">
        <v>431</v>
      </c>
      <c r="B17" s="145"/>
      <c r="C17" s="145"/>
      <c r="D17" s="145"/>
      <c r="E17" s="145"/>
      <c r="F17" s="145"/>
    </row>
    <row r="18" spans="1:6" ht="15" x14ac:dyDescent="0.25">
      <c r="A18" s="139" t="s">
        <v>433</v>
      </c>
      <c r="B18" s="145"/>
      <c r="C18" s="145"/>
      <c r="D18" s="145"/>
      <c r="E18" s="145"/>
      <c r="F18" s="145"/>
    </row>
    <row r="19" spans="1:6" ht="15" x14ac:dyDescent="0.25">
      <c r="A19" s="139" t="s">
        <v>434</v>
      </c>
      <c r="B19" s="145"/>
      <c r="C19" s="145"/>
      <c r="D19" s="145"/>
      <c r="E19" s="145"/>
      <c r="F19" s="145"/>
    </row>
    <row r="20" spans="1:6" ht="15" x14ac:dyDescent="0.25">
      <c r="A20" s="139" t="s">
        <v>478</v>
      </c>
      <c r="B20" s="146"/>
      <c r="C20" s="146"/>
      <c r="D20" s="146"/>
      <c r="E20" s="146"/>
      <c r="F20" s="146"/>
    </row>
    <row r="21" spans="1:6" ht="30" x14ac:dyDescent="0.25">
      <c r="A21" s="139" t="s">
        <v>479</v>
      </c>
      <c r="B21" s="146"/>
      <c r="C21" s="146"/>
      <c r="D21" s="146"/>
      <c r="E21" s="146"/>
      <c r="F21" s="146"/>
    </row>
    <row r="22" spans="1:6" ht="15" x14ac:dyDescent="0.25">
      <c r="A22" s="139" t="s">
        <v>435</v>
      </c>
      <c r="B22" s="146"/>
      <c r="C22" s="146"/>
      <c r="D22" s="146"/>
      <c r="E22" s="146"/>
      <c r="F22" s="146"/>
    </row>
    <row r="23" spans="1:6" ht="15" x14ac:dyDescent="0.25">
      <c r="A23" s="139" t="s">
        <v>436</v>
      </c>
      <c r="B23" s="146"/>
      <c r="C23" s="146"/>
      <c r="D23" s="146"/>
      <c r="E23" s="146"/>
      <c r="F23" s="146"/>
    </row>
    <row r="24" spans="1:6" ht="15" x14ac:dyDescent="0.25">
      <c r="A24" s="139" t="s">
        <v>437</v>
      </c>
      <c r="B24" s="147"/>
      <c r="C24" s="147"/>
      <c r="D24" s="147"/>
      <c r="E24" s="147"/>
      <c r="F24" s="147"/>
    </row>
    <row r="25" spans="1:6" ht="15" x14ac:dyDescent="0.25">
      <c r="A25" s="139" t="s">
        <v>438</v>
      </c>
      <c r="B25" s="147"/>
      <c r="C25" s="147"/>
      <c r="D25" s="147"/>
      <c r="E25" s="147"/>
      <c r="F25" s="147"/>
    </row>
    <row r="26" spans="1:6" ht="15" x14ac:dyDescent="0.25">
      <c r="A26" s="141"/>
      <c r="B26" s="148"/>
      <c r="C26" s="148"/>
      <c r="D26" s="148"/>
      <c r="E26" s="148"/>
      <c r="F26" s="148"/>
    </row>
    <row r="27" spans="1:6" ht="15" x14ac:dyDescent="0.25">
      <c r="A27" s="142" t="s">
        <v>439</v>
      </c>
      <c r="B27" s="149"/>
      <c r="C27" s="149"/>
      <c r="D27" s="149"/>
      <c r="E27" s="149"/>
      <c r="F27" s="149"/>
    </row>
    <row r="28" spans="1:6" ht="15" x14ac:dyDescent="0.25">
      <c r="A28" s="139" t="s">
        <v>440</v>
      </c>
      <c r="B28" s="90"/>
      <c r="C28" s="90"/>
      <c r="D28" s="90"/>
      <c r="E28" s="90"/>
      <c r="F28" s="90"/>
    </row>
    <row r="29" spans="1:6" ht="15" x14ac:dyDescent="0.25">
      <c r="A29" s="150"/>
      <c r="B29" s="52"/>
      <c r="C29" s="52"/>
      <c r="D29" s="52"/>
      <c r="E29" s="52"/>
      <c r="F29" s="52"/>
    </row>
    <row r="30" spans="1:6" ht="15" x14ac:dyDescent="0.25">
      <c r="A30" s="151" t="s">
        <v>441</v>
      </c>
      <c r="B30" s="52"/>
      <c r="C30" s="52"/>
      <c r="D30" s="52"/>
      <c r="E30" s="52"/>
      <c r="F30" s="52"/>
    </row>
    <row r="31" spans="1:6" ht="15" x14ac:dyDescent="0.25">
      <c r="A31" s="152" t="s">
        <v>428</v>
      </c>
      <c r="B31" s="90"/>
      <c r="C31" s="90"/>
      <c r="D31" s="90"/>
      <c r="E31" s="90"/>
      <c r="F31" s="90"/>
    </row>
    <row r="32" spans="1:6" ht="15" x14ac:dyDescent="0.25">
      <c r="A32" s="152" t="s">
        <v>432</v>
      </c>
      <c r="B32" s="90"/>
      <c r="C32" s="90"/>
      <c r="D32" s="90"/>
      <c r="E32" s="90"/>
      <c r="F32" s="90"/>
    </row>
    <row r="33" spans="1:6" ht="15" x14ac:dyDescent="0.25">
      <c r="A33" s="152" t="s">
        <v>442</v>
      </c>
      <c r="B33" s="90"/>
      <c r="C33" s="90"/>
      <c r="D33" s="90"/>
      <c r="E33" s="90"/>
      <c r="F33" s="90"/>
    </row>
    <row r="34" spans="1:6" ht="15" x14ac:dyDescent="0.25">
      <c r="A34" s="150"/>
      <c r="B34" s="52"/>
      <c r="C34" s="52"/>
      <c r="D34" s="52"/>
      <c r="E34" s="52"/>
      <c r="F34" s="52"/>
    </row>
    <row r="35" spans="1:6" ht="15" x14ac:dyDescent="0.25">
      <c r="A35" s="151" t="s">
        <v>443</v>
      </c>
      <c r="B35" s="52"/>
      <c r="C35" s="52"/>
      <c r="D35" s="52"/>
      <c r="E35" s="52"/>
      <c r="F35" s="52"/>
    </row>
    <row r="36" spans="1:6" ht="15" x14ac:dyDescent="0.25">
      <c r="A36" s="152" t="s">
        <v>444</v>
      </c>
      <c r="B36" s="52"/>
      <c r="C36" s="52"/>
      <c r="D36" s="52"/>
      <c r="E36" s="52"/>
      <c r="F36" s="52"/>
    </row>
    <row r="37" spans="1:6" ht="15" x14ac:dyDescent="0.25">
      <c r="A37" s="152" t="s">
        <v>445</v>
      </c>
      <c r="B37" s="52"/>
      <c r="C37" s="52"/>
      <c r="D37" s="52"/>
      <c r="E37" s="52"/>
      <c r="F37" s="52"/>
    </row>
    <row r="38" spans="1:6" ht="15" x14ac:dyDescent="0.25">
      <c r="A38" s="152" t="s">
        <v>446</v>
      </c>
      <c r="B38" s="52"/>
      <c r="C38" s="52"/>
      <c r="D38" s="52"/>
      <c r="E38" s="52"/>
      <c r="F38" s="52"/>
    </row>
    <row r="39" spans="1:6" ht="15" x14ac:dyDescent="0.25">
      <c r="A39" s="150"/>
      <c r="B39" s="52"/>
      <c r="C39" s="52"/>
      <c r="D39" s="52"/>
      <c r="E39" s="52"/>
      <c r="F39" s="52"/>
    </row>
    <row r="40" spans="1:6" ht="15" x14ac:dyDescent="0.25">
      <c r="A40" s="151" t="s">
        <v>447</v>
      </c>
      <c r="B40" s="52"/>
      <c r="C40" s="52"/>
      <c r="D40" s="52"/>
      <c r="E40" s="52"/>
      <c r="F40" s="52"/>
    </row>
    <row r="41" spans="1:6" ht="15" x14ac:dyDescent="0.25">
      <c r="A41" s="150"/>
      <c r="B41" s="52"/>
      <c r="C41" s="52"/>
      <c r="D41" s="52"/>
      <c r="E41" s="52"/>
      <c r="F41" s="52"/>
    </row>
    <row r="42" spans="1:6" ht="15" x14ac:dyDescent="0.25">
      <c r="A42" s="151" t="s">
        <v>448</v>
      </c>
      <c r="B42" s="52"/>
      <c r="C42" s="52"/>
      <c r="D42" s="52"/>
      <c r="E42" s="52"/>
      <c r="F42" s="52"/>
    </row>
    <row r="43" spans="1:6" ht="15" x14ac:dyDescent="0.25">
      <c r="A43" s="152" t="s">
        <v>449</v>
      </c>
      <c r="B43" s="90"/>
      <c r="C43" s="90"/>
      <c r="D43" s="90"/>
      <c r="E43" s="90"/>
      <c r="F43" s="90"/>
    </row>
    <row r="44" spans="1:6" ht="15" x14ac:dyDescent="0.25">
      <c r="A44" s="152" t="s">
        <v>450</v>
      </c>
      <c r="B44" s="90"/>
      <c r="C44" s="90"/>
      <c r="D44" s="90"/>
      <c r="E44" s="90"/>
      <c r="F44" s="90"/>
    </row>
    <row r="45" spans="1:6" ht="15" x14ac:dyDescent="0.25">
      <c r="A45" s="152" t="s">
        <v>451</v>
      </c>
      <c r="B45" s="90"/>
      <c r="C45" s="90"/>
      <c r="D45" s="90"/>
      <c r="E45" s="90"/>
      <c r="F45" s="90"/>
    </row>
    <row r="46" spans="1:6" ht="15" x14ac:dyDescent="0.25">
      <c r="A46" s="150"/>
      <c r="B46" s="52"/>
      <c r="C46" s="52"/>
      <c r="D46" s="52"/>
      <c r="E46" s="52"/>
      <c r="F46" s="52"/>
    </row>
    <row r="47" spans="1:6" ht="30" x14ac:dyDescent="0.25">
      <c r="A47" s="151" t="s">
        <v>480</v>
      </c>
      <c r="B47" s="52"/>
      <c r="C47" s="52"/>
      <c r="D47" s="52"/>
      <c r="E47" s="52"/>
      <c r="F47" s="52"/>
    </row>
    <row r="48" spans="1:6" ht="15" x14ac:dyDescent="0.25">
      <c r="A48" s="152" t="s">
        <v>450</v>
      </c>
      <c r="B48" s="90"/>
      <c r="C48" s="90"/>
      <c r="D48" s="90"/>
      <c r="E48" s="90"/>
      <c r="F48" s="90"/>
    </row>
    <row r="49" spans="1:6" ht="15" x14ac:dyDescent="0.25">
      <c r="A49" s="152" t="s">
        <v>451</v>
      </c>
      <c r="B49" s="90"/>
      <c r="C49" s="90"/>
      <c r="D49" s="90"/>
      <c r="E49" s="90"/>
      <c r="F49" s="90"/>
    </row>
    <row r="50" spans="1:6" ht="15" x14ac:dyDescent="0.25">
      <c r="A50" s="150"/>
      <c r="B50" s="52"/>
      <c r="C50" s="52"/>
      <c r="D50" s="52"/>
      <c r="E50" s="52"/>
      <c r="F50" s="52"/>
    </row>
    <row r="51" spans="1:6" ht="15" x14ac:dyDescent="0.25">
      <c r="A51" s="151" t="s">
        <v>452</v>
      </c>
      <c r="B51" s="52"/>
      <c r="C51" s="52"/>
      <c r="D51" s="52"/>
      <c r="E51" s="52"/>
      <c r="F51" s="52"/>
    </row>
    <row r="52" spans="1:6" ht="15" x14ac:dyDescent="0.25">
      <c r="A52" s="152" t="s">
        <v>450</v>
      </c>
      <c r="B52" s="90"/>
      <c r="C52" s="90"/>
      <c r="D52" s="90"/>
      <c r="E52" s="90"/>
      <c r="F52" s="90"/>
    </row>
    <row r="53" spans="1:6" ht="15" x14ac:dyDescent="0.25">
      <c r="A53" s="152" t="s">
        <v>451</v>
      </c>
      <c r="B53" s="90"/>
      <c r="C53" s="90"/>
      <c r="D53" s="90"/>
      <c r="E53" s="90"/>
      <c r="F53" s="90"/>
    </row>
    <row r="54" spans="1:6" ht="15" x14ac:dyDescent="0.25">
      <c r="A54" s="152" t="s">
        <v>453</v>
      </c>
      <c r="B54" s="90"/>
      <c r="C54" s="90"/>
      <c r="D54" s="90"/>
      <c r="E54" s="90"/>
      <c r="F54" s="90"/>
    </row>
    <row r="55" spans="1:6" ht="15" x14ac:dyDescent="0.25">
      <c r="A55" s="150"/>
      <c r="B55" s="52"/>
      <c r="C55" s="52"/>
      <c r="D55" s="52"/>
      <c r="E55" s="52"/>
      <c r="F55" s="52"/>
    </row>
    <row r="56" spans="1:6" ht="44.25" customHeight="1" x14ac:dyDescent="0.25">
      <c r="A56" s="151" t="s">
        <v>454</v>
      </c>
      <c r="B56" s="52"/>
      <c r="C56" s="52"/>
      <c r="D56" s="52"/>
      <c r="E56" s="52"/>
      <c r="F56" s="52"/>
    </row>
    <row r="57" spans="1:6" ht="20.100000000000001" customHeight="1" x14ac:dyDescent="0.25">
      <c r="A57" s="152" t="s">
        <v>450</v>
      </c>
      <c r="B57" s="90"/>
      <c r="C57" s="90"/>
      <c r="D57" s="90"/>
      <c r="E57" s="90"/>
      <c r="F57" s="90"/>
    </row>
    <row r="58" spans="1:6" ht="20.100000000000001" customHeight="1" x14ac:dyDescent="0.25">
      <c r="A58" s="152" t="s">
        <v>451</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455</v>
      </c>
      <c r="B60" s="52"/>
      <c r="C60" s="52"/>
      <c r="D60" s="52"/>
      <c r="E60" s="52"/>
      <c r="F60" s="52"/>
    </row>
    <row r="61" spans="1:6" ht="20.100000000000001" customHeight="1" x14ac:dyDescent="0.25">
      <c r="A61" s="152" t="s">
        <v>456</v>
      </c>
      <c r="B61" s="153"/>
      <c r="C61" s="153"/>
      <c r="D61" s="153"/>
      <c r="E61" s="153"/>
      <c r="F61" s="153"/>
    </row>
    <row r="62" spans="1:6" ht="20.100000000000001" customHeight="1" x14ac:dyDescent="0.25">
      <c r="A62" s="152" t="s">
        <v>457</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458</v>
      </c>
      <c r="B64" s="153"/>
      <c r="C64" s="153"/>
      <c r="D64" s="153"/>
      <c r="E64" s="153"/>
      <c r="F64" s="153"/>
    </row>
    <row r="65" spans="1:6" ht="20.100000000000001" customHeight="1" x14ac:dyDescent="0.25">
      <c r="A65" s="152" t="s">
        <v>459</v>
      </c>
      <c r="B65" s="153"/>
      <c r="C65" s="153"/>
      <c r="D65" s="153"/>
      <c r="E65" s="153"/>
      <c r="F65" s="153"/>
    </row>
    <row r="66" spans="1:6" ht="20.100000000000001" customHeight="1" x14ac:dyDescent="0.25">
      <c r="A66" s="152" t="s">
        <v>460</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CUENTA PUBLICA</cp:lastModifiedBy>
  <dcterms:created xsi:type="dcterms:W3CDTF">2023-03-16T22:14:51Z</dcterms:created>
  <dcterms:modified xsi:type="dcterms:W3CDTF">2026-04-30T17:53:08Z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