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xr:revisionPtr revIDLastSave="0" documentId="8_{87938CEF-DC13-4CF5-89FD-0C202646047B}" xr6:coauthVersionLast="47" xr6:coauthVersionMax="47" xr10:uidLastSave="{00000000-0000-0000-0000-000000000000}"/>
  <bookViews>
    <workbookView visibility="hidden"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C49" i="62"/>
  <c r="C138" i="62" s="1"/>
  <c r="D38" i="62"/>
  <c r="C38" i="62"/>
  <c r="D29" i="62"/>
  <c r="C29" i="62"/>
  <c r="D21" i="62"/>
  <c r="C21" i="62"/>
  <c r="D16" i="62"/>
  <c r="C16" i="62"/>
  <c r="D138" i="62" l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<sst xmlns="http://schemas.openxmlformats.org/spreadsheetml/2006/main" count="832" uniqueCount="589">
  <si>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</si>
  <si>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</si>
  <si>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</si>
  <si>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</si>
  <si>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</si>
  <si>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</si>
  <si>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</si>
  <si>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</si>
  <si>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</si>
  <si>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</si>
  <si>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</si>
  <si>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</si>
  <si>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</si>
  <si>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</si>
  <si>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</si>
  <si>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</si>
  <si>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</si>
  <si>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</si>
  <si>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</si>
  <si>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</si>
  <si>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</si>
  <si>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</si>
  <si>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</si>
  <si>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</si>
  <si>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</si>
  <si>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</si>
  <si>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</si>
  <si>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</si>
  <si>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</si>
  <si>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</si>
  <si>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</si>
  <si>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</si>
  <si>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</si>
  <si>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</si>
  <si>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</si>
  <si>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</si>
  <si>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</si>
  <si>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</si>
  <si>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</si>
  <si>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</si>
  <si>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</si>
  <si>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</si>
  <si>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</si>
  <si>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</si>
  <si>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</si>
  <si>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</si>
  <si>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</si>
  <si>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</si>
  <si>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</si>
  <si>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</si>
  <si>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</si>
  <si>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</si>
  <si>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</si>
  <si>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</si>
  <si>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</si>
  <si>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</si>
  <si>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</si>
  <si>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</si>
  <si>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</si>
  <si>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</si>
  <si>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</si>
  <si>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</si>
  <si>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</si>
  <si>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</si>
  <si>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</si>
  <si>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</si>
  <si>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</si>
  <si>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</si>
  <si>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</si>
  <si>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</si>
  <si>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</si>
  <si>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</si>
  <si>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</si>
  <si>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</si>
  <si>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</si>
  <si>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</si>
  <si>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</si>
  <si>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</si>
  <si>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</si>
  <si>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</si>
  <si>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</si>
  <si>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</si>
  <si>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</si>
  <si>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</si>
  <si>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</si>
  <si>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</si>
  <si>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</si>
  <si>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</si>
  <si>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</si>
  <si>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</si>
  <si>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</si>
  <si>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</si>
  <si>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</si>
  <si>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</si>
  <si>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</si>
  <si>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</si>
  <si>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</si>
  <si>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</si>
  <si>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</si>
  <si>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</si>
  <si>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</si>
  <si>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</si>
  <si>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</si>
  <si>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</si>
  <si>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</si>
  <si>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</si>
  <si>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</si>
  <si>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</si>
  <si>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</si>
  <si>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</si>
  <si>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</si>
  <si>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</si>
  <si>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</si>
  <si>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</si>
  <si>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</si>
  <si>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</si>
  <si>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</si>
  <si>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</si>
  <si>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</si>
  <si>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</si>
  <si>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</si>
  <si>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</si>
  <si>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</si>
  <si>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</si>
  <si>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</si>
  <si>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</si>
  <si>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</si>
  <si>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</si>
  <si>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</si>
  <si>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</si>
  <si>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</si>
  <si>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</si>
  <si>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</si>
  <si>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</si>
  <si>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</si>
  <si>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</si>
  <si>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</si>
  <si>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</si>
  <si>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</si>
  <si>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</si>
  <si>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</si>
  <si>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</si>
  <si>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</si>
  <si>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</si>
  <si>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</si>
  <si>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</si>
  <si>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</si>
  <si>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</si>
  <si>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</si>
  <si>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</si>
  <si>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</si>
  <si>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</si>
  <si>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</si>
  <si>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</si>
  <si>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</si>
  <si>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</si>
  <si>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</si>
  <si>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</si>
  <si>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</si>
  <si>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</si>
  <si>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</si>
  <si>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</si>
  <si>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</si>
  <si>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</si>
  <si>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</si>
  <si>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</si>
  <si>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</si>
  <si>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</si>
  <si>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</si>
  <si>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</si>
  <si>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</si>
  <si>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</si>
  <si>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</si>
  <si>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</si>
  <si>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</si>
  <si>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</si>
  <si>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</si>
  <si>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</si>
  <si>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</si>
  <si>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</si>
  <si>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</si>
  <si>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</si>
  <si>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</si>
  <si>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</si>
  <si>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</si>
  <si>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</si>
  <si>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</si>
  <si>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</si>
  <si>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</si>
  <si>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</si>
  <si>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</si>
  <si>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</si>
  <si>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</si>
  <si>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</si>
  <si>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</si>
  <si>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</si>
  <si>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</si>
  <si>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</si>
  <si>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</si>
  <si>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</si>
  <si>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</si>
  <si>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</si>
  <si>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</si>
  <si>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</si>
  <si>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</si>
  <si>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</si>
  <si>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</si>
  <si>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</si>
  <si>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</si>
  <si>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</si>
  <si>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</si>
  <si>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</si>
  <si>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</si>
  <si>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</si>
  <si>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</si>
  <si>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</si>
  <si>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</si>
  <si>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</si>
  <si>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</si>
  <si>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</si>
  <si>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</si>
  <si>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</si>
  <si>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</si>
  <si>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</si>
  <si>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</si>
  <si>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</si>
  <si>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</si>
  <si>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</si>
  <si>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</si>
  <si>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</si>
  <si>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</si>
  <si>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</si>
  <si>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</si>
  <si>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</si>
  <si>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</si>
  <si>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</si>
  <si>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</si>
  <si>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</si>
  <si>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</si>
  <si>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</si>
  <si>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</si>
  <si>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</si>
  <si>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</si>
  <si>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</si>
  <si>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</si>
  <si>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</si>
  <si>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</si>
  <si>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</si>
  <si>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</si>
  <si>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</si>
  <si>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</si>
  <si>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</si>
  <si>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</si>
  <si>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</si>
  <si>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</si>
  <si>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</si>
  <si>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</si>
  <si>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</si>
  <si>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</si>
  <si>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</si>
  <si>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</si>
  <si>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</si>
  <si>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</si>
  <si>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</si>
  <si>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</si>
  <si>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</si>
  <si>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</si>
  <si>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</si>
  <si>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</si>
  <si>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</si>
  <si>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</si>
  <si>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</si>
  <si>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</si>
  <si>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</si>
  <si>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</si>
  <si>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</si>
  <si>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</si>
  <si>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</si>
  <si>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</si>
  <si>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</si>
  <si>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</si>
  <si>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</si>
  <si>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</si>
  <si>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</si>
  <si>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</si>
  <si>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</si>
  <si>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</si>
  <si>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</si>
  <si>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</si>
  <si>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</si>
  <si>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</si>
  <si>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</si>
  <si>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</si>
  <si>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</si>
  <si>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</si>
  <si>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</si>
  <si>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</si>
  <si>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</si>
  <si>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</si>
  <si>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</si>
  <si>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</si>
  <si>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</si>
  <si>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</si>
  <si>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</si>
  <si>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</si>
  <si>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</si>
  <si>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</si>
  <si>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</si>
  <si>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</si>
  <si>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</si>
  <si>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</si>
  <si>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</si>
  <si>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</si>
  <si>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</si>
  <si>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</si>
  <si>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</si>
  <si>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</si>
  <si>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</si>
  <si>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</si>
  <si>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</si>
  <si>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</si>
  <si>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</si>
  <si>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</si>
  <si>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</si>
  <si>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</si>
  <si>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</si>
  <si>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</si>
  <si>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</si>
  <si>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</si>
  <si>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</si>
  <si>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</si>
  <si>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</si>
  <si>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</si>
  <si>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</si>
  <si>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</si>
  <si>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</si>
  <si>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</si>
  <si>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</si>
  <si>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</si>
  <si>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</si>
  <si>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</si>
  <si>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</si>
  <si>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</si>
  <si>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</si>
  <si>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</si>
  <si>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</si>
  <si>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</si>
  <si>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</si>
  <si>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</si>
  <si>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</si>
  <si>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</si>
  <si>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</si>
  <si>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</si>
  <si>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</si>
  <si>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</si>
  <si>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</si>
  <si>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</si>
  <si>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</si>
  <si>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</si>
  <si>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</si>
  <si>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</si>
  <si>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</si>
  <si>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</si>
  <si>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</si>
  <si>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</si>
  <si>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</si>
  <si>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</si>
  <si>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</si>
  <si>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</si>
  <si>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</si>
  <si>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</si>
  <si>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</si>
  <si>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</si>
  <si>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</si>
  <si>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</si>
  <si>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</si>
  <si>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</si>
  <si>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</si>
  <si>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</si>
  <si>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</si>
  <si>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</si>
  <si>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</si>
  <si>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</si>
  <si>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</si>
  <si>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</si>
  <si>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</si>
  <si>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</si>
  <si>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</si>
  <si>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</si>
  <si>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</si>
  <si>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</si>
  <si>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</si>
  <si>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</si>
  <si>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</si>
  <si>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</si>
  <si>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</si>
  <si>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</si>
  <si>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</si>
  <si>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</si>
  <si>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</si>
  <si>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</si>
  <si>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</si>
  <si>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</si>
  <si>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</si>
  <si>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</si>
  <si>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</si>
  <si>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</si>
  <si>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</si>
  <si>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</si>
  <si>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</si>
  <si>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</si>
  <si>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</si>
  <si>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</si>
  <si>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</si>
  <si>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</si>
  <si>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</si>
  <si>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</si>
  <si>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</si>
  <si>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</si>
  <si>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</si>
  <si>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</si>
  <si>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</si>
  <si>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</si>
  <si>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</si>
  <si>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</si>
  <si>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</si>
  <si>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</si>
  <si>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</si>
  <si>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</si>
  <si>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</si>
  <si>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</si>
  <si>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</si>
  <si>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</si>
  <si>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</si>
  <si>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</si>
  <si>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</si>
  <si>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</si>
  <si>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</si>
  <si>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</si>
  <si>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</si>
  <si>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</si>
  <si>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</si>
  <si>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</si>
  <si>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</si>
  <si>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</si>
  <si>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</si>
  <si>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</si>
  <si>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</si>
  <si>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</si>
  <si>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</si>
  <si>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</si>
  <si>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</si>
  <si>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</si>
  <si>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</si>
  <si>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</si>
  <si>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</si>
  <si>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</si>
  <si>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</si>
  <si>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</si>
  <si>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</si>
  <si>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</si>
  <si>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</si>
  <si>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</si>
  <si>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</si>
  <si>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</si>
  <si>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</si>
  <si>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</si>
  <si>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</si>
  <si>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</si>
  <si>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</si>
  <si>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</si>
  <si>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</si>
  <si>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</si>
  <si>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</si>
  <si>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</si>
  <si>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</si>
  <si>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</si>
  <si>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</si>
  <si>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</si>
  <si>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</si>
  <si>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</si>
  <si>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</si>
  <si>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</si>
  <si>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</si>
  <si>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</si>
  <si>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</si>
  <si>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</si>
  <si>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</si>
  <si>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</si>
  <si>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</si>
  <si>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</si>
  <si>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</si>
  <si>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</si>
  <si>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</si>
  <si>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</si>
  <si>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</si>
  <si>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</si>
  <si>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</si>
  <si>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</si>
  <si>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</si>
  <si>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</si>
  <si>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</si>
  <si>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</si>
  <si>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</si>
  <si>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</si>
  <si>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</si>
  <si>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</si>
  <si>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</si>
  <si>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</si>
  <si>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</si>
  <si>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</si>
  <si>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</si>
  <si>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</si>
  <si>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</si>
  <si>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</si>
  <si>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</si>
  <si>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</si>
  <si>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</si>
  <si>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</si>
  <si>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</si>
  <si>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</si>
  <si>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</si>
  <si>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</si>
  <si>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</si>
  <si>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</si>
  <si>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</si>
  <si>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</si>
  <si>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</si>
  <si>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</si>
  <si>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</si>
  <si>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</si>
  <si>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</si>
  <si>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</si>
  <si>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</si>
  <si>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</si>
  <si>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</si>
  <si>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</si>
  <si>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</si>
  <si>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</si>
  <si>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</si>
  <si>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</si>
  <si>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</si>
  <si>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</si>
  <si>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</si>
  <si>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</si>
  <si>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</si>
  <si>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</si>
  <si>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</si>
  <si>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</si>
  <si>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</si>
  <si>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</si>
  <si>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</si>
  <si>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</si>
  <si>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</si>
  <si>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</si>
  <si>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</si>
  <si>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</si>
  <si>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</si>
  <si>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</si>
  <si>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</si>
  <si>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</si>
  <si>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</si>
  <si>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</si>
  <si>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</si>
  <si>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</si>
  <si>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</si>
  <si>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</si>
  <si>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</si>
  <si>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</si>
  <si>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</si>
  <si>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</si>
  <si>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</si>
  <si>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</si>
  <si>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</si>
  <si>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</si>
  <si>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</si>
  <si>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</si>
  <si>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</si>
  <si>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</si>
  <si>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</si>
  <si>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</si>
  <si>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</si>
  <si>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</si>
  <si>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</si>
  <si>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</si>
  <si>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</si>
  <si>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</si>
  <si>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MUNICIPIO DE DR MORA, GTO.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</si>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</sst>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5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4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MUNICIPIO DE DR MORA, GTO.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31 DE DICIEMBRE DEL 2025</v>
      </c>
      <c r="B3" s="162"/>
      <c r="C3" s="162"/>
      <c r="D3" s="127" t="s">
        <v>3</v>
      </c>
      <c r="E3" s="20">
        <f>'Notas a los Edos Financieros'!D3</f>
        <v>4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170837225.97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13082202.279999999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7959495.0300000003</v>
      </c>
      <c r="D11" s="125">
        <f>IFERROR(C11/$C$12,"")</f>
        <v>142.24911240573164</v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55954.62</v>
      </c>
      <c r="D12" s="125">
        <f t="shared" ref="D12:D20" si="0">IFERROR(C12/$C$12,"")</f>
        <v>1</v>
      </c>
      <c r="E12" s="41"/>
    </row>
    <row r="13" spans="1:7" x14ac:dyDescent="0.2">
      <c r="A13" s="42">
        <v>4112</v>
      </c>
      <c r="B13" s="43" t="s">
        <v>192</v>
      </c>
      <c r="C13" s="46">
        <v>7903540.4100000001</v>
      </c>
      <c r="D13" s="125">
        <f t="shared" si="0"/>
        <v>141.24911240573164</v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>
        <f t="shared" si="0"/>
        <v>0</v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>
        <f t="shared" si="0"/>
        <v>0</v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>
        <f t="shared" si="0"/>
        <v>0</v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>
        <f t="shared" si="0"/>
        <v>0</v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>
        <f t="shared" si="0"/>
        <v>0</v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>
        <f t="shared" si="0"/>
        <v>0</v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>
        <f t="shared" si="0"/>
        <v>0</v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1787584.36</v>
      </c>
      <c r="D30" s="125">
        <f t="shared" ref="D30:D35" si="2">IFERROR(C30/$C$30,"")</f>
        <v>1</v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>
        <f t="shared" si="2"/>
        <v>0</v>
      </c>
      <c r="E31" s="41"/>
    </row>
    <row r="32" spans="1:5" x14ac:dyDescent="0.2">
      <c r="A32" s="42">
        <v>4143</v>
      </c>
      <c r="B32" s="43" t="s">
        <v>211</v>
      </c>
      <c r="C32" s="46">
        <v>440565.8</v>
      </c>
      <c r="D32" s="125">
        <f t="shared" si="2"/>
        <v>0.24645874614834959</v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>
        <f t="shared" si="2"/>
        <v>0</v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>
        <f t="shared" si="2"/>
        <v>0</v>
      </c>
      <c r="E34" s="41"/>
    </row>
    <row r="35" spans="1:5" x14ac:dyDescent="0.2">
      <c r="A35" s="42">
        <v>4149</v>
      </c>
      <c r="B35" s="43" t="s">
        <v>214</v>
      </c>
      <c r="C35" s="46">
        <v>1347018.56</v>
      </c>
      <c r="D35" s="125">
        <f t="shared" si="2"/>
        <v>0.75354125385165038</v>
      </c>
      <c r="E35" s="41"/>
    </row>
    <row r="36" spans="1:5" x14ac:dyDescent="0.2">
      <c r="A36" s="118">
        <v>4150</v>
      </c>
      <c r="B36" s="119" t="s">
        <v>215</v>
      </c>
      <c r="C36" s="117">
        <v>866204.02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0</v>
      </c>
      <c r="D37" s="125">
        <f>IFERROR(C37/$C$36,"")</f>
        <v>0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2468918.87</v>
      </c>
      <c r="D39" s="125">
        <f t="shared" ref="D39:D47" si="3">IFERROR(C39/$C$39,"")</f>
        <v>1</v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>
        <f t="shared" si="3"/>
        <v>0</v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>
        <f t="shared" si="3"/>
        <v>0</v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>
        <f t="shared" si="3"/>
        <v>0</v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>
        <f t="shared" si="3"/>
        <v>0</v>
      </c>
      <c r="E43" s="41"/>
    </row>
    <row r="44" spans="1:5" x14ac:dyDescent="0.2">
      <c r="A44" s="42">
        <v>4165</v>
      </c>
      <c r="B44" s="43" t="s">
        <v>222</v>
      </c>
      <c r="C44" s="46">
        <v>1293486.4099999999</v>
      </c>
      <c r="D44" s="125">
        <f t="shared" si="3"/>
        <v>0.5239080253779258</v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>
        <f t="shared" si="3"/>
        <v>0</v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>
        <f t="shared" si="3"/>
        <v>0</v>
      </c>
      <c r="E46" s="41"/>
    </row>
    <row r="47" spans="1:5" x14ac:dyDescent="0.2">
      <c r="A47" s="42">
        <v>4169</v>
      </c>
      <c r="B47" s="43" t="s">
        <v>225</v>
      </c>
      <c r="C47" s="46">
        <v>1175432.46</v>
      </c>
      <c r="D47" s="125">
        <f t="shared" si="3"/>
        <v>0.47609197462207414</v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157753262.03999999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157753262.03999999</v>
      </c>
      <c r="D58" s="125">
        <f t="shared" ref="D58:D63" si="5">IFERROR(C58/$C$58,"")</f>
        <v>1</v>
      </c>
      <c r="E58" s="41"/>
    </row>
    <row r="59" spans="1:5" x14ac:dyDescent="0.2">
      <c r="A59" s="42">
        <v>4211</v>
      </c>
      <c r="B59" s="43" t="s">
        <v>236</v>
      </c>
      <c r="C59" s="46">
        <v>85724799.969999999</v>
      </c>
      <c r="D59" s="125">
        <f t="shared" si="5"/>
        <v>0.54341063291777492</v>
      </c>
      <c r="E59" s="41"/>
    </row>
    <row r="60" spans="1:5" x14ac:dyDescent="0.2">
      <c r="A60" s="42">
        <v>4212</v>
      </c>
      <c r="B60" s="43" t="s">
        <v>237</v>
      </c>
      <c r="C60" s="46">
        <v>49913578</v>
      </c>
      <c r="D60" s="125">
        <f t="shared" si="5"/>
        <v>0.31640282650601476</v>
      </c>
      <c r="E60" s="41"/>
    </row>
    <row r="61" spans="1:5" x14ac:dyDescent="0.2">
      <c r="A61" s="42">
        <v>4213</v>
      </c>
      <c r="B61" s="43" t="s">
        <v>238</v>
      </c>
      <c r="C61" s="46">
        <v>16468348.07</v>
      </c>
      <c r="D61" s="125">
        <f t="shared" si="5"/>
        <v>0.10439307471071044</v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>
        <f t="shared" si="5"/>
        <v>0</v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>
        <f t="shared" si="5"/>
        <v>0</v>
      </c>
      <c r="E63" s="41"/>
    </row>
    <row r="64" spans="1:5" x14ac:dyDescent="0.2">
      <c r="A64" s="118">
        <v>4220</v>
      </c>
      <c r="B64" s="119" t="s">
        <v>241</v>
      </c>
      <c r="C64" s="117">
        <v>0</v>
      </c>
      <c r="D64" s="125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 t="str">
        <f>IFERROR(C68/$C$64,"")</f>
        <v/>
      </c>
      <c r="E68" s="41"/>
    </row>
    <row r="69" spans="1:5" x14ac:dyDescent="0.2">
      <c r="A69" s="116">
        <v>4300</v>
      </c>
      <c r="B69" s="120" t="s">
        <v>39</v>
      </c>
      <c r="C69" s="117">
        <v>1761.65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1761.65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144437193.16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105835469.76000001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63883362.950000003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47149437.600000001</v>
      </c>
      <c r="D97" s="125">
        <f t="shared" ref="D97:D102" si="8">IFERROR(C97/$C$96,"")</f>
        <v>0.73805503377933857</v>
      </c>
      <c r="E97" s="43"/>
    </row>
    <row r="98" spans="1:5" x14ac:dyDescent="0.2">
      <c r="A98" s="45">
        <v>5112</v>
      </c>
      <c r="B98" s="43" t="s">
        <v>268</v>
      </c>
      <c r="C98" s="46">
        <v>2116245.69</v>
      </c>
      <c r="D98" s="125">
        <f t="shared" si="8"/>
        <v>3.3126710809766473E-2</v>
      </c>
      <c r="E98" s="43"/>
    </row>
    <row r="99" spans="1:5" x14ac:dyDescent="0.2">
      <c r="A99" s="45">
        <v>5113</v>
      </c>
      <c r="B99" s="43" t="s">
        <v>269</v>
      </c>
      <c r="C99" s="46">
        <v>10470035.49</v>
      </c>
      <c r="D99" s="125">
        <f t="shared" si="8"/>
        <v>0.16389299195464474</v>
      </c>
      <c r="E99" s="43"/>
    </row>
    <row r="100" spans="1:5" x14ac:dyDescent="0.2">
      <c r="A100" s="45">
        <v>5114</v>
      </c>
      <c r="B100" s="43" t="s">
        <v>270</v>
      </c>
      <c r="C100" s="46">
        <v>381000</v>
      </c>
      <c r="D100" s="125">
        <f t="shared" si="8"/>
        <v>5.9639941043523282E-3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3766644.17</v>
      </c>
      <c r="D101" s="125">
        <f t="shared" si="8"/>
        <v>5.896126935189782E-2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11497997.82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749829.52</v>
      </c>
      <c r="D104" s="125">
        <f t="shared" ref="D104:D112" si="9">IFERROR(C104/$C$103,"")</f>
        <v>6.5213920870268519E-2</v>
      </c>
      <c r="E104" s="43"/>
    </row>
    <row r="105" spans="1:5" x14ac:dyDescent="0.2">
      <c r="A105" s="45">
        <v>5122</v>
      </c>
      <c r="B105" s="43" t="s">
        <v>275</v>
      </c>
      <c r="C105" s="46">
        <v>382644.02</v>
      </c>
      <c r="D105" s="125">
        <f t="shared" si="9"/>
        <v>3.3279187036756634E-2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1764196.07</v>
      </c>
      <c r="D107" s="125">
        <f t="shared" si="9"/>
        <v>0.15343506735853599</v>
      </c>
      <c r="E107" s="43"/>
    </row>
    <row r="108" spans="1:5" x14ac:dyDescent="0.2">
      <c r="A108" s="45">
        <v>5125</v>
      </c>
      <c r="B108" s="43" t="s">
        <v>278</v>
      </c>
      <c r="C108" s="46">
        <v>241332.91</v>
      </c>
      <c r="D108" s="125">
        <f t="shared" si="9"/>
        <v>2.0989124696146447E-2</v>
      </c>
      <c r="E108" s="43"/>
    </row>
    <row r="109" spans="1:5" x14ac:dyDescent="0.2">
      <c r="A109" s="45">
        <v>5126</v>
      </c>
      <c r="B109" s="43" t="s">
        <v>279</v>
      </c>
      <c r="C109" s="46">
        <v>7490266.7000000002</v>
      </c>
      <c r="D109" s="125">
        <f t="shared" si="9"/>
        <v>0.65144095670040747</v>
      </c>
      <c r="E109" s="43"/>
    </row>
    <row r="110" spans="1:5" x14ac:dyDescent="0.2">
      <c r="A110" s="45">
        <v>5127</v>
      </c>
      <c r="B110" s="43" t="s">
        <v>280</v>
      </c>
      <c r="C110" s="46">
        <v>696714.29</v>
      </c>
      <c r="D110" s="125">
        <f t="shared" si="9"/>
        <v>6.0594400947625159E-2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173014.31</v>
      </c>
      <c r="D112" s="125">
        <f t="shared" si="9"/>
        <v>1.5047342390259733E-2</v>
      </c>
      <c r="E112" s="43"/>
    </row>
    <row r="113" spans="1:5" x14ac:dyDescent="0.2">
      <c r="A113" s="116">
        <v>5130</v>
      </c>
      <c r="B113" s="119" t="s">
        <v>283</v>
      </c>
      <c r="C113" s="117">
        <v>30454108.989999998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9513219.8300000001</v>
      </c>
      <c r="D114" s="125">
        <f t="shared" ref="D114:D122" si="10">IFERROR(C114/$C$113,"")</f>
        <v>0.31237885938885257</v>
      </c>
      <c r="E114" s="43"/>
    </row>
    <row r="115" spans="1:5" x14ac:dyDescent="0.2">
      <c r="A115" s="45">
        <v>5132</v>
      </c>
      <c r="B115" s="43" t="s">
        <v>285</v>
      </c>
      <c r="C115" s="46">
        <v>1748866.45</v>
      </c>
      <c r="D115" s="125">
        <f t="shared" si="10"/>
        <v>5.7426288537098982E-2</v>
      </c>
      <c r="E115" s="43"/>
    </row>
    <row r="116" spans="1:5" x14ac:dyDescent="0.2">
      <c r="A116" s="45">
        <v>5133</v>
      </c>
      <c r="B116" s="43" t="s">
        <v>286</v>
      </c>
      <c r="C116" s="46">
        <v>1709243.95</v>
      </c>
      <c r="D116" s="125">
        <f t="shared" si="10"/>
        <v>5.6125232577359345E-2</v>
      </c>
      <c r="E116" s="43"/>
    </row>
    <row r="117" spans="1:5" x14ac:dyDescent="0.2">
      <c r="A117" s="45">
        <v>5134</v>
      </c>
      <c r="B117" s="43" t="s">
        <v>287</v>
      </c>
      <c r="C117" s="46">
        <v>552559.09</v>
      </c>
      <c r="D117" s="125">
        <f t="shared" si="10"/>
        <v>1.8143991347159095E-2</v>
      </c>
      <c r="E117" s="43"/>
    </row>
    <row r="118" spans="1:5" x14ac:dyDescent="0.2">
      <c r="A118" s="45">
        <v>5135</v>
      </c>
      <c r="B118" s="43" t="s">
        <v>288</v>
      </c>
      <c r="C118" s="46">
        <v>2226457.2000000002</v>
      </c>
      <c r="D118" s="125">
        <f t="shared" si="10"/>
        <v>7.3108597619161553E-2</v>
      </c>
      <c r="E118" s="43"/>
    </row>
    <row r="119" spans="1:5" x14ac:dyDescent="0.2">
      <c r="A119" s="45">
        <v>5136</v>
      </c>
      <c r="B119" s="43" t="s">
        <v>289</v>
      </c>
      <c r="C119" s="46">
        <v>585516.49</v>
      </c>
      <c r="D119" s="125">
        <f t="shared" si="10"/>
        <v>1.922619014045894E-2</v>
      </c>
      <c r="E119" s="43"/>
    </row>
    <row r="120" spans="1:5" x14ac:dyDescent="0.2">
      <c r="A120" s="45">
        <v>5137</v>
      </c>
      <c r="B120" s="43" t="s">
        <v>290</v>
      </c>
      <c r="C120" s="46">
        <v>264103.71999999997</v>
      </c>
      <c r="D120" s="125">
        <f t="shared" si="10"/>
        <v>8.6721867346938909E-3</v>
      </c>
      <c r="E120" s="43"/>
    </row>
    <row r="121" spans="1:5" x14ac:dyDescent="0.2">
      <c r="A121" s="45">
        <v>5138</v>
      </c>
      <c r="B121" s="43" t="s">
        <v>291</v>
      </c>
      <c r="C121" s="46">
        <v>12041358.42</v>
      </c>
      <c r="D121" s="125">
        <f t="shared" si="10"/>
        <v>0.39539355506851098</v>
      </c>
      <c r="E121" s="43"/>
    </row>
    <row r="122" spans="1:5" x14ac:dyDescent="0.2">
      <c r="A122" s="45">
        <v>5139</v>
      </c>
      <c r="B122" s="43" t="s">
        <v>292</v>
      </c>
      <c r="C122" s="46">
        <v>1812783.84</v>
      </c>
      <c r="D122" s="125">
        <f t="shared" si="10"/>
        <v>5.9525098586704711E-2</v>
      </c>
      <c r="E122" s="43"/>
    </row>
    <row r="123" spans="1:5" x14ac:dyDescent="0.2">
      <c r="A123" s="116">
        <v>5200</v>
      </c>
      <c r="B123" s="120" t="s">
        <v>293</v>
      </c>
      <c r="C123" s="117">
        <v>24527008.210000001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16938673.920000002</v>
      </c>
      <c r="D124" s="125">
        <f>IFERROR(C124/$C$124,"")</f>
        <v>1</v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>
        <f>IFERROR(C125/$C$124,"")</f>
        <v>0</v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>
        <f>IFERROR(C126/$C$124,"")</f>
        <v>0</v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7567372.0899999999</v>
      </c>
      <c r="D133" s="125">
        <f>IFERROR(C133/$C$133,"")</f>
        <v>1</v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>
        <f>IFERROR(C134/$C$133,"")</f>
        <v>0</v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>
        <f>IFERROR(C135/$C$133,"")</f>
        <v>0</v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>
        <f>IFERROR(C136/$C$133,"")</f>
        <v>0</v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>
        <f>IFERROR(C137/$C$133,"")</f>
        <v>0</v>
      </c>
      <c r="E137" s="43"/>
    </row>
    <row r="138" spans="1:5" x14ac:dyDescent="0.2">
      <c r="A138" s="116">
        <v>5250</v>
      </c>
      <c r="B138" s="119" t="s">
        <v>244</v>
      </c>
      <c r="C138" s="117">
        <v>20962.2</v>
      </c>
      <c r="D138" s="125">
        <f>IFERROR(C138/$C$138,"")</f>
        <v>1</v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>
        <f>IFERROR(C139/$C$138,"")</f>
        <v>0</v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>
        <f>IFERROR(C140/$C$138,"")</f>
        <v>0</v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>
        <f>IFERROR(C141/$C$138,"")</f>
        <v>0</v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237029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237029</v>
      </c>
      <c r="D163" s="125">
        <f>IFERROR(C163/$C$163,"")</f>
        <v>1</v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>
        <f>IFERROR(C164/$C$163,"")</f>
        <v>0</v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>
        <f>IFERROR(C165/$C$163,"")</f>
        <v>0</v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13837686.189999999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13837686.189999999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MUNICIPIO DE DR MORA, GTO.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31 DE DICIEMBRE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4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2562872.2999999998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136857.54</v>
      </c>
      <c r="D21" s="19">
        <v>136857.54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4323762.4000000004</v>
      </c>
      <c r="D27" s="19">
        <v>4323762.4000000004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21600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345707279.38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25633874.140000001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1814138.79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231374238.03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40760598.420000002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46124430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27246343.82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5911994.9400000004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400532.18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122405.1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11212313.98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9519665.1199999992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79432.5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1301827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1301827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1407330.97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1395680.97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11650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10315430.939999999</v>
      </c>
      <c r="D110" s="19">
        <v>10315430.939999999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0.01</v>
      </c>
      <c r="D111" s="19">
        <v>0.01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3890534.95</v>
      </c>
      <c r="D112" s="19">
        <v>3890534.95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437975.94</v>
      </c>
      <c r="D113" s="19">
        <v>437975.94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671522.53</v>
      </c>
      <c r="D114" s="19">
        <v>671522.53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3193611.49</v>
      </c>
      <c r="D117" s="19">
        <v>3193611.49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2121786.02</v>
      </c>
      <c r="D119" s="19">
        <v>2121786.02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1700</v>
      </c>
      <c r="D120" s="19">
        <v>1700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1700</v>
      </c>
      <c r="D121" s="19">
        <v>1700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3464413.69</v>
      </c>
    </row>
    <row r="160" spans="1:8" x14ac:dyDescent="0.2">
      <c r="A160" s="17">
        <v>2261</v>
      </c>
      <c r="B160" s="15" t="s">
        <v>571</v>
      </c>
      <c r="C160" s="19">
        <v>918188.1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2546225.59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7043857.4000000004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7043857.4000000004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MUNICIPIO DE DR MORA, GTO.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4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60706472.399999999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26400032.809999999</v>
      </c>
    </row>
    <row r="16" spans="1:5" x14ac:dyDescent="0.2">
      <c r="A16" s="28">
        <v>3220</v>
      </c>
      <c r="B16" s="24" t="s">
        <v>383</v>
      </c>
      <c r="C16" s="29">
        <v>317941907.41000003</v>
      </c>
    </row>
    <row r="17" spans="1:4" x14ac:dyDescent="0.2">
      <c r="A17" s="28">
        <v>3230</v>
      </c>
      <c r="B17" s="24" t="s">
        <v>384</v>
      </c>
      <c r="C17" s="29">
        <v>-92150.02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1547000.96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1547000.96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MUNICIPIO DE DR MORA, GTO.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4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36742798.600000001</v>
      </c>
      <c r="D10" s="29">
        <v>25223907.620000001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36742798.600000001</v>
      </c>
      <c r="D16" s="89">
        <f>SUM(D9:D15)</f>
        <v>25223907.620000001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345707279.38</v>
      </c>
      <c r="D21" s="89">
        <f>SUM(D22:D28)</f>
        <v>14035225.950000001</v>
      </c>
    </row>
    <row r="22" spans="1:4" x14ac:dyDescent="0.2">
      <c r="A22" s="28">
        <v>1231</v>
      </c>
      <c r="B22" s="24" t="s">
        <v>110</v>
      </c>
      <c r="C22" s="29">
        <v>25633874.140000001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1814138.79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231374238.03</v>
      </c>
      <c r="D26" s="29">
        <v>13870767.07</v>
      </c>
    </row>
    <row r="27" spans="1:4" x14ac:dyDescent="0.2">
      <c r="A27" s="28">
        <v>1236</v>
      </c>
      <c r="B27" s="24" t="s">
        <v>115</v>
      </c>
      <c r="C27" s="29">
        <v>40760598.420000002</v>
      </c>
      <c r="D27" s="29">
        <v>164458.88</v>
      </c>
    </row>
    <row r="28" spans="1:4" x14ac:dyDescent="0.2">
      <c r="A28" s="28">
        <v>1239</v>
      </c>
      <c r="B28" s="24" t="s">
        <v>116</v>
      </c>
      <c r="C28" s="29">
        <v>46124430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27246343.82</v>
      </c>
      <c r="D29" s="89">
        <f>SUM(D30:D37)</f>
        <v>1023064.8599999999</v>
      </c>
    </row>
    <row r="30" spans="1:4" x14ac:dyDescent="0.2">
      <c r="A30" s="28">
        <v>1241</v>
      </c>
      <c r="B30" s="24" t="s">
        <v>118</v>
      </c>
      <c r="C30" s="29">
        <v>5911994.9400000004</v>
      </c>
      <c r="D30" s="29">
        <v>607704.19999999995</v>
      </c>
    </row>
    <row r="31" spans="1:4" x14ac:dyDescent="0.2">
      <c r="A31" s="28">
        <v>1242</v>
      </c>
      <c r="B31" s="24" t="s">
        <v>119</v>
      </c>
      <c r="C31" s="29">
        <v>400532.18</v>
      </c>
      <c r="D31" s="29">
        <v>312136.2</v>
      </c>
    </row>
    <row r="32" spans="1:4" x14ac:dyDescent="0.2">
      <c r="A32" s="28">
        <v>1243</v>
      </c>
      <c r="B32" s="24" t="s">
        <v>120</v>
      </c>
      <c r="C32" s="29">
        <v>122405.1</v>
      </c>
      <c r="D32" s="29">
        <v>20050</v>
      </c>
    </row>
    <row r="33" spans="1:6" x14ac:dyDescent="0.2">
      <c r="A33" s="28">
        <v>1244</v>
      </c>
      <c r="B33" s="24" t="s">
        <v>121</v>
      </c>
      <c r="C33" s="29">
        <v>11212313.98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9519665.1199999992</v>
      </c>
      <c r="D35" s="29">
        <v>83174.460000000006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79432.5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1301827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1301827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374255450.19999999</v>
      </c>
      <c r="D44" s="89">
        <f>D21+D29+D38</f>
        <v>15058290.810000001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26400032.809999999</v>
      </c>
      <c r="D48" s="89">
        <v>28286521.280000001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13837686.189999999</v>
      </c>
      <c r="D49" s="89">
        <f>D50+D62+D63+D72+D75+D81+D90</f>
        <v>13837686.189999999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13837686.189999999</v>
      </c>
      <c r="D90" s="89">
        <v>13837686.189999999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1761.65</v>
      </c>
      <c r="D101" s="89">
        <f>D102+D124+D134+D136</f>
        <v>1761.65</v>
      </c>
      <c r="F101"/>
    </row>
    <row r="102" spans="1:6" x14ac:dyDescent="0.2">
      <c r="A102" s="35">
        <v>4300</v>
      </c>
      <c r="B102" s="100" t="s">
        <v>39</v>
      </c>
      <c r="C102" s="29">
        <v>1761.65</v>
      </c>
      <c r="D102" s="29">
        <v>1761.65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40235957.350000001</v>
      </c>
      <c r="D138" s="158">
        <f>D48+D49-D101</f>
        <v>42122445.82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6" t="str">
        <f>ESF!A1</f>
        <v>MUNICIPIO DE DR MORA, GTO. 2025</v>
      </c>
      <c r="B1" s="167"/>
      <c r="C1" s="168"/>
    </row>
    <row r="2" spans="1:5" s="31" customFormat="1" ht="11.25" customHeight="1" x14ac:dyDescent="0.25">
      <c r="A2" s="169" t="s">
        <v>430</v>
      </c>
      <c r="B2" s="170"/>
      <c r="C2" s="171"/>
    </row>
    <row r="3" spans="1:5" s="31" customFormat="1" ht="11.25" customHeight="1" x14ac:dyDescent="0.25">
      <c r="A3" s="169" t="str">
        <f>ESF!A3</f>
        <v>DEL 01 DE ENERO DEL 2025 AL 31 DE DICIEMBRE DEL 2025</v>
      </c>
      <c r="B3" s="170"/>
      <c r="C3" s="171"/>
    </row>
    <row r="4" spans="1:5" s="31" customFormat="1" x14ac:dyDescent="0.25">
      <c r="A4" s="172" t="s">
        <v>431</v>
      </c>
      <c r="B4" s="173"/>
      <c r="C4" s="174"/>
    </row>
    <row r="5" spans="1:5" s="33" customFormat="1" x14ac:dyDescent="0.2">
      <c r="A5" s="175" t="s">
        <v>479</v>
      </c>
      <c r="B5" s="175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170835464.31999999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170835464.31999999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6" t="str">
        <f>ESF!A1</f>
        <v>MUNICIPIO DE DR MORA, GTO. 2025</v>
      </c>
      <c r="B1" s="177"/>
      <c r="C1" s="178"/>
    </row>
    <row r="2" spans="1:5" s="34" customFormat="1" ht="11.25" customHeight="1" x14ac:dyDescent="0.25">
      <c r="A2" s="179" t="s">
        <v>445</v>
      </c>
      <c r="B2" s="180"/>
      <c r="C2" s="181"/>
    </row>
    <row r="3" spans="1:5" s="34" customFormat="1" ht="11.25" customHeight="1" x14ac:dyDescent="0.25">
      <c r="A3" s="179" t="str">
        <f>ESF!A3</f>
        <v>DEL 01 DE ENERO DEL 2025 AL 31 DE DICIEMBRE DEL 2025</v>
      </c>
      <c r="B3" s="180"/>
      <c r="C3" s="181"/>
    </row>
    <row r="4" spans="1:5" x14ac:dyDescent="0.2">
      <c r="A4" s="172" t="s">
        <v>431</v>
      </c>
      <c r="B4" s="173"/>
      <c r="C4" s="174"/>
    </row>
    <row r="5" spans="1:5" ht="11.25" customHeight="1" x14ac:dyDescent="0.2">
      <c r="A5" s="175" t="s">
        <v>479</v>
      </c>
      <c r="B5" s="175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161996754.94999999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28895977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896728.03</v>
      </c>
      <c r="E11" s="147"/>
    </row>
    <row r="12" spans="1:5" x14ac:dyDescent="0.2">
      <c r="A12" s="87">
        <v>2.4</v>
      </c>
      <c r="B12" s="69" t="s">
        <v>119</v>
      </c>
      <c r="C12" s="80">
        <v>23112.37</v>
      </c>
      <c r="E12" s="147"/>
    </row>
    <row r="13" spans="1:5" x14ac:dyDescent="0.2">
      <c r="A13" s="87">
        <v>2.5</v>
      </c>
      <c r="B13" s="69" t="s">
        <v>120</v>
      </c>
      <c r="C13" s="80">
        <v>20050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83174.460000000006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27708453.260000002</v>
      </c>
    </row>
    <row r="21" spans="1:5" x14ac:dyDescent="0.2">
      <c r="A21" s="87" t="s">
        <v>453</v>
      </c>
      <c r="B21" s="69" t="s">
        <v>454</v>
      </c>
      <c r="C21" s="80">
        <v>164458.88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13837686.189999999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13837686.189999999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146938464.13999999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MUNICIPIO DE DR MORA, GTO. 2025</v>
      </c>
      <c r="B1" s="184"/>
      <c r="C1" s="184"/>
      <c r="D1" s="184"/>
      <c r="E1" s="184"/>
      <c r="F1" s="184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4"/>
      <c r="C2" s="184"/>
      <c r="D2" s="184"/>
      <c r="E2" s="184"/>
      <c r="F2" s="184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31 DE DICIEMBRE DEL 2025</v>
      </c>
      <c r="B3" s="184"/>
      <c r="C3" s="184"/>
      <c r="D3" s="184"/>
      <c r="E3" s="184"/>
      <c r="F3" s="184"/>
      <c r="G3" s="22" t="s">
        <v>3</v>
      </c>
      <c r="H3" s="23">
        <f>'Notas a los Edos Financieros'!D3</f>
        <v>4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2" t="s">
        <v>547</v>
      </c>
      <c r="C39" s="183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172901600</v>
      </c>
    </row>
    <row r="42" spans="1:6" x14ac:dyDescent="0.2">
      <c r="A42" s="24">
        <v>8120</v>
      </c>
      <c r="B42" s="135" t="s">
        <v>515</v>
      </c>
      <c r="C42" s="148">
        <v>20684850.609999999</v>
      </c>
    </row>
    <row r="43" spans="1:6" x14ac:dyDescent="0.2">
      <c r="A43" s="24">
        <v>8130</v>
      </c>
      <c r="B43" s="135" t="s">
        <v>516</v>
      </c>
      <c r="C43" s="148">
        <v>18618714.93</v>
      </c>
    </row>
    <row r="44" spans="1:6" x14ac:dyDescent="0.2">
      <c r="A44" s="24">
        <v>8140</v>
      </c>
      <c r="B44" s="135" t="s">
        <v>517</v>
      </c>
      <c r="C44" s="148">
        <v>170835464.31999999</v>
      </c>
    </row>
    <row r="45" spans="1:6" ht="12" thickBot="1" x14ac:dyDescent="0.25">
      <c r="A45" s="24">
        <v>8150</v>
      </c>
      <c r="B45" s="136" t="s">
        <v>518</v>
      </c>
      <c r="C45" s="149">
        <v>170835464.31999999</v>
      </c>
    </row>
    <row r="47" spans="1:6" ht="12" thickBot="1" x14ac:dyDescent="0.25"/>
    <row r="48" spans="1:6" ht="12" x14ac:dyDescent="0.2">
      <c r="B48" s="182" t="s">
        <v>548</v>
      </c>
      <c r="C48" s="183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172901600</v>
      </c>
    </row>
    <row r="51" spans="1:3" x14ac:dyDescent="0.2">
      <c r="A51" s="24">
        <v>8220</v>
      </c>
      <c r="B51" s="135" t="s">
        <v>520</v>
      </c>
      <c r="C51" s="137">
        <v>31804813.16</v>
      </c>
    </row>
    <row r="52" spans="1:3" x14ac:dyDescent="0.2">
      <c r="A52" s="24">
        <v>8230</v>
      </c>
      <c r="B52" s="135" t="s">
        <v>521</v>
      </c>
      <c r="C52" s="137">
        <v>18398697.129999999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161996754.94999999</v>
      </c>
    </row>
    <row r="55" spans="1:3" x14ac:dyDescent="0.2">
      <c r="A55" s="24">
        <v>8260</v>
      </c>
      <c r="B55" s="135" t="s">
        <v>524</v>
      </c>
      <c r="C55" s="137">
        <v>161012919.46000001</v>
      </c>
    </row>
    <row r="56" spans="1:3" ht="12" thickBot="1" x14ac:dyDescent="0.25">
      <c r="A56" s="24">
        <v>8270</v>
      </c>
      <c r="B56" s="136" t="s">
        <v>525</v>
      </c>
      <c r="C56" s="138">
        <v>157985069.99000001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2012-12-11T20:36:24Z</dcterms:created>
  <dcterms:modified xsi:type="dcterms:W3CDTF">2026-01-30T18:46:24Z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