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mc:AlternateContent xmlns:mc="http://schemas.openxmlformats.org/markup-compatibility/2006">
    <mc:Choice Requires="x15">
      <x15ac:absPath xmlns:x15ac="http://schemas.microsoft.com/office/spreadsheetml/2010/11/ac" url="C:\SisteCAD\Contacad\salen\042025\"/>
    </mc:Choice>
  </mc:AlternateContent>
  <xr:revisionPtr revIDLastSave="0" documentId="8_{F2130956-5440-4BA4-852A-7BF470BCDB4C}" xr6:coauthVersionLast="47" xr6:coauthVersionMax="47" xr10:uidLastSave="{00000000-0000-0000-0000-000000000000}"/>
  <bookViews>
    <workbookView xWindow="-120" yWindow="-120" windowWidth="29040" windowHeight="15720"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 l="1"/>
  <c r="A2" i="15"/>
  <c r="A2" i="12"/>
  <c r="B7" i="12"/>
  <c r="C7" i="12"/>
  <c r="D7" i="12"/>
  <c r="E7" i="12"/>
  <c r="E29" i="12" s="1"/>
  <c r="F7" i="12"/>
  <c r="F29" i="12" s="1"/>
  <c r="G7" i="12"/>
  <c r="G29" i="12" s="1"/>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D29" i="12" l="1"/>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F29" i="8" s="1"/>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28" i="6" s="1"/>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D41" i="6" s="1"/>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C8" i="3" s="1"/>
  <c r="C20" i="3" s="1"/>
  <c r="B9" i="3"/>
  <c r="F75" i="2"/>
  <c r="E75" i="2"/>
  <c r="F68" i="2"/>
  <c r="E68" i="2"/>
  <c r="F63" i="2"/>
  <c r="E63" i="2"/>
  <c r="F57" i="2"/>
  <c r="E57" i="2"/>
  <c r="F42" i="2"/>
  <c r="E42" i="2"/>
  <c r="F38" i="2"/>
  <c r="E38" i="2"/>
  <c r="F31" i="2"/>
  <c r="E31" i="2"/>
  <c r="F27" i="2"/>
  <c r="E27" i="2"/>
  <c r="F23" i="2"/>
  <c r="E23" i="2"/>
  <c r="F19" i="2"/>
  <c r="E19" i="2"/>
  <c r="F9" i="2"/>
  <c r="E9" i="2"/>
  <c r="G75" i="6" l="1"/>
  <c r="G59" i="6"/>
  <c r="F8" i="3"/>
  <c r="F20" i="3" s="1"/>
  <c r="F65" i="6"/>
  <c r="E65" i="6"/>
  <c r="G27" i="9"/>
  <c r="G9" i="9" s="1"/>
  <c r="C65" i="6"/>
  <c r="C9" i="9"/>
  <c r="E29" i="8"/>
  <c r="G146" i="7"/>
  <c r="E84" i="7"/>
  <c r="G71" i="7"/>
  <c r="G62" i="7"/>
  <c r="G28" i="7"/>
  <c r="C9" i="7"/>
  <c r="F41" i="6"/>
  <c r="C41" i="6"/>
  <c r="D8" i="3"/>
  <c r="D20" i="3" s="1"/>
  <c r="E79" i="2"/>
  <c r="F79" i="2"/>
  <c r="F47" i="2"/>
  <c r="F59" i="2" s="1"/>
  <c r="E47" i="2"/>
  <c r="E59" i="2" s="1"/>
  <c r="K20" i="4"/>
  <c r="E20" i="4"/>
  <c r="I20" i="4"/>
  <c r="C43" i="9"/>
  <c r="B43" i="9"/>
  <c r="D9" i="9"/>
  <c r="E9" i="9"/>
  <c r="B9" i="9"/>
  <c r="D43" i="9"/>
  <c r="E43" i="9"/>
  <c r="E77" i="9" s="1"/>
  <c r="G43" i="9"/>
  <c r="B29" i="8"/>
  <c r="D29" i="8"/>
  <c r="C29" i="8"/>
  <c r="G29" i="8"/>
  <c r="G123" i="7"/>
  <c r="B84" i="7"/>
  <c r="C84" i="7"/>
  <c r="G18" i="7"/>
  <c r="G38" i="7"/>
  <c r="G75" i="7"/>
  <c r="G93" i="7"/>
  <c r="G133" i="7"/>
  <c r="G150" i="7"/>
  <c r="B9" i="7"/>
  <c r="D84" i="7"/>
  <c r="E9" i="7"/>
  <c r="F84" i="7"/>
  <c r="G58" i="7"/>
  <c r="G113" i="7"/>
  <c r="G137" i="7"/>
  <c r="B41" i="6"/>
  <c r="B65" i="6"/>
  <c r="G54" i="6"/>
  <c r="D65" i="6"/>
  <c r="D70" i="6" s="1"/>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0" i="6" l="1"/>
  <c r="F70" i="6"/>
  <c r="G41"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<sst xmlns="http://schemas.openxmlformats.org/spreadsheetml/2006/main" count="789" uniqueCount="543">
  <si>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</si>
  <si>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</si>
  <si>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</si>
  <si>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</si>
  <si>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</si>
  <si>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</si>
  <si>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</si>
  <si>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</si>
  <si>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</si>
  <si>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</si>
  <si>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</si>
  <si>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</si>
  <si>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</si>
  <si>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</si>
  <si>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</si>
  <si>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</si>
  <si>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</si>
  <si>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</si>
  <si>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</si>
  <si>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</si>
  <si>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</si>
  <si>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</si>
  <si>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</si>
  <si>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</si>
  <si>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</si>
  <si>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</si>
  <si>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</si>
  <si>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</si>
  <si>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</si>
  <si>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</si>
  <si>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</si>
  <si>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</si>
  <si>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</si>
  <si>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</si>
  <si>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</si>
  <si>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</si>
  <si>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</si>
  <si>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</si>
  <si>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</si>
  <si>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</si>
  <si>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</si>
  <si>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</si>
  <si>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</si>
  <si>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</si>
  <si>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</si>
  <si>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</si>
  <si>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</si>
  <si>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</si>
  <si>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</si>
  <si>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</si>
  <si>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</si>
  <si>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</si>
  <si>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</si>
  <si>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</si>
  <si>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</si>
  <si>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</si>
  <si>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</si>
  <si>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</si>
  <si>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</si>
  <si>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</si>
  <si>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</si>
  <si>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</si>
  <si>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</si>
  <si>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</si>
  <si>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</si>
  <si>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</si>
  <si>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</si>
  <si>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</si>
  <si>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</si>
  <si>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</si>
  <si>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</si>
  <si>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</si>
  <si>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</si>
  <si>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</si>
  <si>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</si>
  <si>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</si>
  <si>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</si>
  <si>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</si>
  <si>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</si>
  <si>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</si>
  <si>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</si>
  <si>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</si>
  <si>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</si>
  <si>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</si>
  <si>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</si>
  <si>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</si>
  <si>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</si>
  <si>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</si>
  <si>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</si>
  <si>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</si>
  <si>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</si>
  <si>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</si>
  <si>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</si>
  <si>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</si>
  <si>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</si>
  <si>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</si>
  <si>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</si>
  <si>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</si>
  <si>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</si>
  <si>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</si>
  <si>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</si>
  <si>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</si>
  <si>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</si>
  <si>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</si>
  <si>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</si>
  <si>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</si>
  <si>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</si>
  <si>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</si>
  <si>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</si>
  <si>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</si>
  <si>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</si>
  <si>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</si>
  <si>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</si>
  <si>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</si>
  <si>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</si>
  <si>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</si>
  <si>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</si>
  <si>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</si>
  <si>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</si>
  <si>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</si>
  <si>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</si>
  <si>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</si>
  <si>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</si>
  <si>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</si>
  <si>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</si>
  <si>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</si>
  <si>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</si>
  <si>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</si>
  <si>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</si>
  <si>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</si>
  <si>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</si>
  <si>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</si>
  <si>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</si>
  <si>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</si>
  <si>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</si>
  <si>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</si>
  <si>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</si>
  <si>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</si>
  <si>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</si>
  <si>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</si>
  <si>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</si>
  <si>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</si>
  <si>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</si>
  <si>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</si>
  <si>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</si>
  <si>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</si>
  <si>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</si>
  <si>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</si>
  <si>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</si>
  <si>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</si>
  <si>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</si>
  <si>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</si>
  <si>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</si>
  <si>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</si>
  <si>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</si>
  <si>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</si>
  <si>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</si>
  <si>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</si>
  <si>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</si>
  <si>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</si>
  <si>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</si>
  <si>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</si>
  <si>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</si>
  <si>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</si>
  <si>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</si>
  <si>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</si>
  <si>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</si>
  <si>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</si>
  <si>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</si>
  <si>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</si>
  <si>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</si>
  <si>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</si>
  <si>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</si>
  <si>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</si>
  <si>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</si>
  <si>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</si>
  <si>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</si>
  <si>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</si>
  <si>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</si>
  <si>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</si>
  <si>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</si>
  <si>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</si>
  <si>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</si>
  <si>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</si>
  <si>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</si>
  <si>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</si>
  <si>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</si>
  <si>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</si>
  <si>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</si>
  <si>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</si>
  <si>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</si>
  <si>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</si>
  <si>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</si>
  <si>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</si>
  <si>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</si>
  <si>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</si>
  <si>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</si>
  <si>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</si>
  <si>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</si>
  <si>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</si>
  <si>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</si>
  <si>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</si>
  <si>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</si>
  <si>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</si>
  <si>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</si>
  <si>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</si>
  <si>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</si>
  <si>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</si>
  <si>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</si>
  <si>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</si>
  <si>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</si>
  <si>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</si>
  <si>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</si>
  <si>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</si>
  <si>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</si>
  <si>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</si>
  <si>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</si>
  <si>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</si>
  <si>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</si>
  <si>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</si>
  <si>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</si>
  <si>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</si>
  <si>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</si>
  <si>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</si>
  <si>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</si>
  <si>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</si>
  <si>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</si>
  <si>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</si>
  <si>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</si>
  <si>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</si>
  <si>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</si>
  <si>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</si>
  <si>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</si>
  <si>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</si>
  <si>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</si>
  <si>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</si>
  <si>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</si>
  <si>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</si>
  <si>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</si>
  <si>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</si>
  <si>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</si>
  <si>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</si>
  <si>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</si>
  <si>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</si>
  <si>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</si>
  <si>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</si>
  <si>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</si>
  <si>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</si>
  <si>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</si>
  <si>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</si>
  <si>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</si>
  <si>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</si>
  <si>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</si>
  <si>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</si>
  <si>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</si>
  <si>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</si>
  <si>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</si>
  <si>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</si>
  <si>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</si>
  <si>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</si>
  <si>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</si>
  <si>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</si>
  <si>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</si>
  <si>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</si>
  <si>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</si>
  <si>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</si>
  <si>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</si>
  <si>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</si>
  <si>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</si>
  <si>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</si>
  <si>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</si>
  <si>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</si>
  <si>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</si>
  <si>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</si>
  <si>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</si>
  <si>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</si>
  <si>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</si>
  <si>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</si>
  <si>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</si>
  <si>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</si>
  <si>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</si>
  <si>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</si>
  <si>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</si>
  <si>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</si>
  <si>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</si>
  <si>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</si>
  <si>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</si>
  <si>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</si>
  <si>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</si>
  <si>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</si>
  <si>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</si>
  <si>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</si>
  <si>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</si>
  <si>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</si>
  <si>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</si>
  <si>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</si>
  <si>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</si>
  <si>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</si>
  <si>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</si>
  <si>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</si>
  <si>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</si>
  <si>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</si>
  <si>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</si>
  <si>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</si>
  <si>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</si>
  <si>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</si>
  <si>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</si>
  <si>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</si>
  <si>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</si>
  <si>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</si>
  <si>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</si>
  <si>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</si>
  <si>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</si>
  <si>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</si>
  <si>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</si>
  <si>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</si>
  <si>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</si>
  <si>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</si>
  <si>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</si>
  <si>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</si>
  <si>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</si>
  <si>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</si>
  <si>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</si>
  <si>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</si>
  <si>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</si>
  <si>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</si>
  <si>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</si>
  <si>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</si>
  <si>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</si>
  <si>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</si>
  <si>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</si>
  <si>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</si>
  <si>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</si>
  <si>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</si>
  <si>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</si>
  <si>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</si>
  <si>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</si>
  <si>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</si>
  <si>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</si>
  <si>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</si>
  <si>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</si>
  <si>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</si>
  <si>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</si>
  <si>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</si>
  <si>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</si>
  <si>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</si>
  <si>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</si>
  <si>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</si>
  <si>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</si>
  <si>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</si>
  <si>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</si>
  <si>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</si>
  <si>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</si>
  <si>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</si>
  <si>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</si>
  <si>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</si>
  <si>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</si>
  <si>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</si>
  <si>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</si>
  <si>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</si>
  <si>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</si>
  <si>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</si>
  <si>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</si>
  <si>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</si>
  <si>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</si>
  <si>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</si>
  <si>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</si>
  <si>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</si>
  <si>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</si>
  <si>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</si>
  <si>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</si>
  <si>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</si>
  <si>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</si>
  <si>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</si>
  <si>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</si>
  <si>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</si>
  <si>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</si>
  <si>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</si>
  <si>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</si>
  <si>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</si>
  <si>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</si>
  <si>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</si>
  <si>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</si>
  <si>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</si>
  <si>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</si>
  <si>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</si>
  <si>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</si>
  <si>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</si>
  <si>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</si>
  <si>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</si>
  <si>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</si>
  <si>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</si>
  <si>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</si>
  <si>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</si>
  <si>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</si>
  <si>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</si>
  <si>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</si>
  <si>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</si>
  <si>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</si>
  <si>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</si>
  <si>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</si>
  <si>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</si>
  <si>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</si>
  <si>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</si>
  <si>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</si>
  <si>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</si>
  <si>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</si>
  <si>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</si>
  <si>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</si>
  <si>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</si>
  <si>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</si>
  <si>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</si>
  <si>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</si>
  <si>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</si>
  <si>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</si>
  <si>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</si>
  <si>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</si>
  <si>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</si>
  <si>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</si>
  <si>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</si>
  <si>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</si>
  <si>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</si>
  <si>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</si>
  <si>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</si>
  <si>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</si>
  <si>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</si>
  <si>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</si>
  <si>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</si>
  <si>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</si>
  <si>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</si>
  <si>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</si>
  <si>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</si>
  <si>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</si>
  <si>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</si>
  <si>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</si>
  <si>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</si>
  <si>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</si>
  <si>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</si>
  <si>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</si>
  <si>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</si>
  <si>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</si>
  <si>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</si>
  <si>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</si>
  <si>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</si>
  <si>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</si>
  <si>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</si>
  <si>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</si>
  <si>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</si>
  <si>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</si>
  <si>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</si>
  <si>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</si>
  <si>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</si>
  <si>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</si>
  <si>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</si>
  <si>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</si>
  <si>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</si>
  <si>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</si>
  <si>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</si>
  <si>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</si>
  <si>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</si>
  <si>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</si>
  <si>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</si>
  <si>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</si>
  <si>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</si>
  <si>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</si>
  <si>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</si>
  <si>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</si>
  <si>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</si>
  <si>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</si>
  <si>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</si>
  <si>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</si>
  <si>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</si>
  <si>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</si>
  <si>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</si>
  <si>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</si>
  <si>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</si>
  <si>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</si>
  <si>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</si>
  <si>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</si>
  <si>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</si>
  <si>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</si>
  <si>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</si>
  <si>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</si>
  <si>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</si>
  <si>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</si>
  <si>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</si>
  <si>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</si>
  <si>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</si>
  <si>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</si>
  <si>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</si>
  <si>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</si>
  <si>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</si>
  <si>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</si>
  <si>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</si>
  <si>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</si>
  <si>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</si>
  <si>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</si>
  <si>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</si>
  <si>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</si>
  <si>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</si>
  <si>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</si>
  <si>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</si>
  <si>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</si>
  <si>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</si>
  <si>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</si>
  <si>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</si>
  <si>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</si>
  <si>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</si>
  <si>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</si>
  <si>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</si>
  <si>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</si>
  <si>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</si>
  <si>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</si>
  <si>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</si>
  <si>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</si>
  <si>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</si>
  <si>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</si>
  <si>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</si>
  <si>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</si>
  <si>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</si>
  <si>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</si>
  <si>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</si>
  <si>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</si>
  <si>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</si>
  <si>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</si>
  <si>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</si>
  <si>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</si>
  <si>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</si>
  <si>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</si>
  <si>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</si>
  <si>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</si>
  <si>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</si>
  <si>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</si>
  <si>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</si>
  <si>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</si>
  <si>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</si>
  <si>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</si>
  <si>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</si>
  <si>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</si>
  <si>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CASA DE LA CULTURA XOCHIQUETZAL</t>
  </si>
  <si>
    <t>AL 31 DE DICIEMBRE DE 2024  Y AL 31 DE DICIEMBRE DEL 2025</t>
  </si>
  <si>
    <t>DEL 1 DE ENERO DEL 2025 AL 31 DE DICIEMBRE DEL 2025</t>
  </si>
  <si>
    <t>00100 CASA DE LA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</si>
</sst>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387619.68</v>
      </c>
      <c r="C9" s="59">
        <f>SUM(C10:C16)</f>
        <v>367389.42</v>
      </c>
      <c r="D9" s="45" t="s">
        <v>10</v>
      </c>
      <c r="E9" s="46">
        <f>SUM(E10:E18)</f>
        <v>145432.76</v>
      </c>
      <c r="F9" s="46">
        <f>SUM(F10:F18)</f>
        <v>147458.40999999997</v>
      </c>
    </row>
    <row r="10" spans="1:6" x14ac:dyDescent="0.25">
      <c r="A10" s="47" t="s">
        <v>11</v>
      </c>
      <c r="B10" s="59">
        <v>4087.43</v>
      </c>
      <c r="C10" s="59">
        <v>4087.43</v>
      </c>
      <c r="D10" s="47" t="s">
        <v>12</v>
      </c>
      <c r="E10" s="59">
        <v>0</v>
      </c>
      <c r="F10" s="46">
        <v>0</v>
      </c>
    </row>
    <row r="11" spans="1:6" x14ac:dyDescent="0.25">
      <c r="A11" s="47" t="s">
        <v>13</v>
      </c>
      <c r="B11" s="59">
        <v>383532.25</v>
      </c>
      <c r="C11" s="59">
        <v>363301.99</v>
      </c>
      <c r="D11" s="47" t="s">
        <v>14</v>
      </c>
      <c r="E11" s="59">
        <v>25929.46</v>
      </c>
      <c r="F11" s="46">
        <v>25929.46</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23380.37</v>
      </c>
      <c r="F16" s="46">
        <v>25406.02</v>
      </c>
    </row>
    <row r="17" spans="1:6" x14ac:dyDescent="0.25">
      <c r="A17" s="45" t="s">
        <v>25</v>
      </c>
      <c r="B17" s="59">
        <f>SUM(B18:B24)</f>
        <v>23114.78</v>
      </c>
      <c r="C17" s="59">
        <f>SUM(C18:C24)</f>
        <v>23114.78</v>
      </c>
      <c r="D17" s="47" t="s">
        <v>26</v>
      </c>
      <c r="E17" s="59">
        <v>0</v>
      </c>
      <c r="F17" s="46">
        <v>0</v>
      </c>
    </row>
    <row r="18" spans="1:6" x14ac:dyDescent="0.25">
      <c r="A18" s="47" t="s">
        <v>27</v>
      </c>
      <c r="B18" s="59">
        <v>0</v>
      </c>
      <c r="C18" s="59">
        <v>0</v>
      </c>
      <c r="D18" s="47" t="s">
        <v>28</v>
      </c>
      <c r="E18" s="59">
        <v>96122.93</v>
      </c>
      <c r="F18" s="46">
        <v>96122.93</v>
      </c>
    </row>
    <row r="19" spans="1:6" x14ac:dyDescent="0.25">
      <c r="A19" s="47" t="s">
        <v>29</v>
      </c>
      <c r="B19" s="59">
        <v>7.84</v>
      </c>
      <c r="C19" s="59">
        <v>7.84</v>
      </c>
      <c r="D19" s="45" t="s">
        <v>30</v>
      </c>
      <c r="E19" s="46">
        <f>SUM(E20:E22)</f>
        <v>0</v>
      </c>
      <c r="F19" s="46">
        <f>SUM(F20:F22)</f>
        <v>0</v>
      </c>
    </row>
    <row r="20" spans="1:6" x14ac:dyDescent="0.25">
      <c r="A20" s="47" t="s">
        <v>31</v>
      </c>
      <c r="B20" s="59">
        <v>0</v>
      </c>
      <c r="C20" s="59">
        <v>0</v>
      </c>
      <c r="D20" s="47" t="s">
        <v>32</v>
      </c>
      <c r="E20" s="59">
        <v>0</v>
      </c>
      <c r="F20" s="46">
        <v>0</v>
      </c>
    </row>
    <row r="21" spans="1:6" x14ac:dyDescent="0.25">
      <c r="A21" s="47" t="s">
        <v>33</v>
      </c>
      <c r="B21" s="59">
        <v>0</v>
      </c>
      <c r="C21" s="59">
        <v>0</v>
      </c>
      <c r="D21" s="47" t="s">
        <v>34</v>
      </c>
      <c r="E21" s="59">
        <v>0</v>
      </c>
      <c r="F21" s="46">
        <v>0</v>
      </c>
    </row>
    <row r="22" spans="1:6" x14ac:dyDescent="0.25">
      <c r="A22" s="47" t="s">
        <v>35</v>
      </c>
      <c r="B22" s="59">
        <v>23106.94</v>
      </c>
      <c r="C22" s="59">
        <v>23106.94</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410734.45999999996</v>
      </c>
      <c r="C47" s="12">
        <f>C9+C17+C25+C31+C38+C41</f>
        <v>390504.19999999995</v>
      </c>
      <c r="D47" s="2" t="s">
        <v>83</v>
      </c>
      <c r="E47" s="4">
        <f>E9+E19+E23+E26+E27+E31+E38+E42</f>
        <v>145432.76</v>
      </c>
      <c r="F47" s="4">
        <f>F9+F19+F23+F26+F27+F31+F38+F42</f>
        <v>147458.40999999997</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57576.54</v>
      </c>
      <c r="C53" s="59">
        <v>57576.54</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145432.76</v>
      </c>
      <c r="F59" s="4">
        <f>F47+F57</f>
        <v>147458.40999999997</v>
      </c>
    </row>
    <row r="60" spans="1:6" x14ac:dyDescent="0.25">
      <c r="A60" s="3" t="s">
        <v>103</v>
      </c>
      <c r="B60" s="12">
        <f>SUM(B50:B58)</f>
        <v>57576.54</v>
      </c>
      <c r="C60" s="12">
        <f>SUM(C50:C58)</f>
        <v>57576.54</v>
      </c>
      <c r="D60" s="44"/>
      <c r="E60" s="48"/>
      <c r="F60" s="48"/>
    </row>
    <row r="61" spans="1:6" x14ac:dyDescent="0.25">
      <c r="A61" s="44"/>
      <c r="B61" s="44"/>
      <c r="C61" s="44"/>
      <c r="D61" s="50" t="s">
        <v>104</v>
      </c>
      <c r="E61" s="48"/>
      <c r="F61" s="48"/>
    </row>
    <row r="62" spans="1:6" x14ac:dyDescent="0.25">
      <c r="A62" s="3" t="s">
        <v>105</v>
      </c>
      <c r="B62" s="12">
        <f>SUM(B47+B60)</f>
        <v>468310.99999999994</v>
      </c>
      <c r="C62" s="12">
        <f>SUM(C47+C60)</f>
        <v>448080.73999999993</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322878.24</v>
      </c>
      <c r="F68" s="46">
        <f>SUM(F69:F73)</f>
        <v>300622.32999999996</v>
      </c>
    </row>
    <row r="69" spans="1:6" x14ac:dyDescent="0.25">
      <c r="A69" s="52"/>
      <c r="B69" s="44"/>
      <c r="C69" s="44"/>
      <c r="D69" s="45" t="s">
        <v>111</v>
      </c>
      <c r="E69" s="59">
        <v>22255.91</v>
      </c>
      <c r="F69" s="46">
        <v>168857.78</v>
      </c>
    </row>
    <row r="70" spans="1:6" x14ac:dyDescent="0.25">
      <c r="A70" s="52"/>
      <c r="B70" s="44"/>
      <c r="C70" s="44"/>
      <c r="D70" s="45" t="s">
        <v>112</v>
      </c>
      <c r="E70" s="59">
        <v>300622.33</v>
      </c>
      <c r="F70" s="46">
        <v>131764.54999999999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322878.24</v>
      </c>
      <c r="F79" s="4">
        <f>F63+F68+F75</f>
        <v>300622.32999999996</v>
      </c>
    </row>
    <row r="80" spans="1:6" x14ac:dyDescent="0.25">
      <c r="A80" s="52"/>
      <c r="B80" s="44"/>
      <c r="C80" s="44"/>
      <c r="D80" s="44"/>
      <c r="E80" s="48"/>
      <c r="F80" s="48"/>
    </row>
    <row r="81" spans="1:6" x14ac:dyDescent="0.25">
      <c r="A81" s="52"/>
      <c r="B81" s="44"/>
      <c r="C81" s="44"/>
      <c r="D81" s="2" t="s">
        <v>120</v>
      </c>
      <c r="E81" s="4">
        <f>E59+E79</f>
        <v>468311</v>
      </c>
      <c r="F81" s="4">
        <f>F59+F79</f>
        <v>448080.73999999993</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CASA DE LA CULTURA XOCHIQUETZAL</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147458.41</v>
      </c>
      <c r="C18" s="108"/>
      <c r="D18" s="108"/>
      <c r="E18" s="108"/>
      <c r="F18" s="4">
        <v>145432.76</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147458.41</v>
      </c>
      <c r="C20" s="4">
        <f t="shared" si="3"/>
        <v>0</v>
      </c>
      <c r="D20" s="4">
        <f t="shared" si="3"/>
        <v>0</v>
      </c>
      <c r="E20" s="4">
        <f t="shared" si="3"/>
        <v>0</v>
      </c>
      <c r="F20" s="4">
        <f t="shared" si="3"/>
        <v>145432.76</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CASA DE LA CULTURA XOCHIQUETZAL</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CASA DE LA CULTURA XOCHIQUETZAL</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0</v>
      </c>
      <c r="C8" s="15">
        <f>SUM(C9:C11)</f>
        <v>0</v>
      </c>
      <c r="D8" s="15">
        <f>SUM(D9:D11)</f>
        <v>0</v>
      </c>
    </row>
    <row r="9" spans="1:4" x14ac:dyDescent="0.25">
      <c r="A9" s="57" t="s">
        <v>170</v>
      </c>
      <c r="B9" s="93">
        <v>-147800</v>
      </c>
      <c r="C9" s="93">
        <v>-102900</v>
      </c>
      <c r="D9" s="93">
        <v>-102900</v>
      </c>
    </row>
    <row r="10" spans="1:4" x14ac:dyDescent="0.25">
      <c r="A10" s="57" t="s">
        <v>171</v>
      </c>
      <c r="B10" s="93">
        <v>147800</v>
      </c>
      <c r="C10" s="93">
        <v>102900</v>
      </c>
      <c r="D10" s="93">
        <v>102900</v>
      </c>
    </row>
    <row r="11" spans="1:4" x14ac:dyDescent="0.25">
      <c r="A11" s="57" t="s">
        <v>172</v>
      </c>
      <c r="B11" s="93">
        <v>0</v>
      </c>
      <c r="C11" s="93">
        <v>0</v>
      </c>
      <c r="D11" s="93">
        <v>0</v>
      </c>
    </row>
    <row r="12" spans="1:4" x14ac:dyDescent="0.25">
      <c r="A12" s="45"/>
      <c r="B12" s="90"/>
      <c r="C12" s="90"/>
      <c r="D12" s="90"/>
    </row>
    <row r="13" spans="1:4" x14ac:dyDescent="0.25">
      <c r="A13" s="3" t="s">
        <v>173</v>
      </c>
      <c r="B13" s="15">
        <f>B14+B15</f>
        <v>2235288</v>
      </c>
      <c r="C13" s="15">
        <f>C14+C15</f>
        <v>1224386.19</v>
      </c>
      <c r="D13" s="15">
        <f>D14+D15</f>
        <v>1224386.19</v>
      </c>
    </row>
    <row r="14" spans="1:4" x14ac:dyDescent="0.25">
      <c r="A14" s="57" t="s">
        <v>174</v>
      </c>
      <c r="B14" s="93">
        <v>2235288</v>
      </c>
      <c r="C14" s="93">
        <v>1224386.19</v>
      </c>
      <c r="D14" s="93">
        <v>1224386.19</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1246642</v>
      </c>
      <c r="D17" s="15">
        <f>D18+D19</f>
        <v>1246642</v>
      </c>
    </row>
    <row r="18" spans="1:4" x14ac:dyDescent="0.25">
      <c r="A18" s="57" t="s">
        <v>177</v>
      </c>
      <c r="B18" s="17">
        <v>0</v>
      </c>
      <c r="C18" s="46">
        <v>1246642</v>
      </c>
      <c r="D18" s="46">
        <v>1246642</v>
      </c>
    </row>
    <row r="19" spans="1:4" x14ac:dyDescent="0.25">
      <c r="A19" s="57" t="s">
        <v>178</v>
      </c>
      <c r="B19" s="17">
        <v>0</v>
      </c>
      <c r="C19" s="46">
        <v>0</v>
      </c>
      <c r="D19" s="46">
        <v>0</v>
      </c>
    </row>
    <row r="20" spans="1:4" x14ac:dyDescent="0.25">
      <c r="A20" s="45"/>
      <c r="B20" s="90"/>
      <c r="C20" s="90"/>
      <c r="D20" s="90"/>
    </row>
    <row r="21" spans="1:4" x14ac:dyDescent="0.25">
      <c r="A21" s="3" t="s">
        <v>179</v>
      </c>
      <c r="B21" s="15">
        <f>B8-B13+B17</f>
        <v>-2235288</v>
      </c>
      <c r="C21" s="15">
        <f>C8-C13+C17</f>
        <v>22255.810000000056</v>
      </c>
      <c r="D21" s="15">
        <f>D8-D13+D17</f>
        <v>22255.810000000056</v>
      </c>
    </row>
    <row r="22" spans="1:4" x14ac:dyDescent="0.25">
      <c r="A22" s="3"/>
      <c r="B22" s="90"/>
      <c r="C22" s="90"/>
      <c r="D22" s="90"/>
    </row>
    <row r="23" spans="1:4" x14ac:dyDescent="0.25">
      <c r="A23" s="3" t="s">
        <v>180</v>
      </c>
      <c r="B23" s="15">
        <f>B21-B11</f>
        <v>-2235288</v>
      </c>
      <c r="C23" s="15">
        <f>C21-C11</f>
        <v>22255.810000000056</v>
      </c>
      <c r="D23" s="15">
        <f>D21-D11</f>
        <v>22255.810000000056</v>
      </c>
    </row>
    <row r="24" spans="1:4" x14ac:dyDescent="0.25">
      <c r="A24" s="3"/>
      <c r="B24" s="18"/>
      <c r="C24" s="18"/>
      <c r="D24" s="18"/>
    </row>
    <row r="25" spans="1:4" x14ac:dyDescent="0.25">
      <c r="A25" s="19" t="s">
        <v>181</v>
      </c>
      <c r="B25" s="15">
        <f>B23-B17</f>
        <v>-2235288</v>
      </c>
      <c r="C25" s="15">
        <f>C23-C17</f>
        <v>-1224386.19</v>
      </c>
      <c r="D25" s="15">
        <f>D23-D17</f>
        <v>-1224386.19</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-2235288</v>
      </c>
      <c r="C33" s="4">
        <f>C25+C29</f>
        <v>-1224386.19</v>
      </c>
      <c r="D33" s="4">
        <f>D25+D29</f>
        <v>-1224386.19</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-147800</v>
      </c>
      <c r="C48" s="95">
        <v>-102900</v>
      </c>
      <c r="D48" s="95">
        <v>-102900</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2235288</v>
      </c>
      <c r="C53" s="46">
        <v>1224386.19</v>
      </c>
      <c r="D53" s="46">
        <v>1224386.19</v>
      </c>
    </row>
    <row r="54" spans="1:4" x14ac:dyDescent="0.25">
      <c r="A54" s="44"/>
      <c r="B54" s="48"/>
      <c r="C54" s="48"/>
      <c r="D54" s="48"/>
    </row>
    <row r="55" spans="1:4" x14ac:dyDescent="0.25">
      <c r="A55" s="57" t="s">
        <v>177</v>
      </c>
      <c r="B55" s="23">
        <v>0</v>
      </c>
      <c r="C55" s="46">
        <v>1246642</v>
      </c>
      <c r="D55" s="46">
        <v>1246642</v>
      </c>
    </row>
    <row r="56" spans="1:4" x14ac:dyDescent="0.25">
      <c r="A56" s="44"/>
      <c r="B56" s="48"/>
      <c r="C56" s="48"/>
      <c r="D56" s="48"/>
    </row>
    <row r="57" spans="1:4" x14ac:dyDescent="0.25">
      <c r="A57" s="19" t="s">
        <v>490</v>
      </c>
      <c r="B57" s="4">
        <f>B48+B49-B53+B55</f>
        <v>-2383088</v>
      </c>
      <c r="C57" s="4">
        <f>C48+C49-C53+C55</f>
        <v>-80644.189999999944</v>
      </c>
      <c r="D57" s="4">
        <f>D48+D49-D53+D55</f>
        <v>-80644.189999999944</v>
      </c>
    </row>
    <row r="58" spans="1:4" x14ac:dyDescent="0.25">
      <c r="A58" s="24"/>
      <c r="B58" s="25"/>
      <c r="C58" s="25"/>
      <c r="D58" s="25"/>
    </row>
    <row r="59" spans="1:4" x14ac:dyDescent="0.25">
      <c r="A59" s="19" t="s">
        <v>199</v>
      </c>
      <c r="B59" s="4">
        <f>B57-B49</f>
        <v>-2383088</v>
      </c>
      <c r="C59" s="4">
        <f>C57-C49</f>
        <v>-80644.189999999944</v>
      </c>
      <c r="D59" s="4">
        <f>D57-D49</f>
        <v>-80644.189999999944</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147800</v>
      </c>
      <c r="C63" s="97">
        <v>102900</v>
      </c>
      <c r="D63" s="97">
        <v>102900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147800</v>
      </c>
      <c r="C72" s="15">
        <f>C63+C64-C68+C70</f>
        <v>102900</v>
      </c>
      <c r="D72" s="15">
        <f>D63+D64-D68+D70</f>
        <v>102900</v>
      </c>
    </row>
    <row r="73" spans="1:4" x14ac:dyDescent="0.25">
      <c r="A73" s="44"/>
      <c r="B73" s="90"/>
      <c r="C73" s="90"/>
      <c r="D73" s="90"/>
    </row>
    <row r="74" spans="1:4" x14ac:dyDescent="0.25">
      <c r="A74" s="19" t="s">
        <v>202</v>
      </c>
      <c r="B74" s="15">
        <f>B72-B64</f>
        <v>147800</v>
      </c>
      <c r="C74" s="15">
        <f>C72-C64</f>
        <v>102900</v>
      </c>
      <c r="D74" s="15">
        <f>D72-D64</f>
        <v>102900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CASA DE LA CULTURA XOCHIQUETZAL</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0</v>
      </c>
      <c r="F13" s="46">
        <v>0</v>
      </c>
      <c r="G13" s="46">
        <f t="shared" si="0"/>
        <v>0</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2087488</v>
      </c>
      <c r="C34" s="46">
        <v>100000</v>
      </c>
      <c r="D34" s="46">
        <v>2187488</v>
      </c>
      <c r="E34" s="46">
        <v>1143742</v>
      </c>
      <c r="F34" s="46">
        <v>1143742</v>
      </c>
      <c r="G34" s="46">
        <f t="shared" si="4"/>
        <v>-943746</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2087488</v>
      </c>
      <c r="C41" s="4">
        <f t="shared" si="7"/>
        <v>100000</v>
      </c>
      <c r="D41" s="4">
        <f t="shared" si="7"/>
        <v>2187488</v>
      </c>
      <c r="E41" s="4">
        <f t="shared" si="7"/>
        <v>1143742</v>
      </c>
      <c r="F41" s="4">
        <f t="shared" si="7"/>
        <v>1143742</v>
      </c>
      <c r="G41" s="4">
        <f t="shared" si="7"/>
        <v>-943746</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147800</v>
      </c>
      <c r="C54" s="46">
        <f t="shared" si="10"/>
        <v>0</v>
      </c>
      <c r="D54" s="46">
        <f t="shared" si="10"/>
        <v>147800</v>
      </c>
      <c r="E54" s="46">
        <f t="shared" si="10"/>
        <v>102900</v>
      </c>
      <c r="F54" s="46">
        <f t="shared" si="10"/>
        <v>102900</v>
      </c>
      <c r="G54" s="46">
        <f t="shared" si="10"/>
        <v>-44900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147800</v>
      </c>
      <c r="C58" s="46">
        <v>0</v>
      </c>
      <c r="D58" s="46">
        <v>147800</v>
      </c>
      <c r="E58" s="46">
        <v>102900</v>
      </c>
      <c r="F58" s="46">
        <v>102900</v>
      </c>
      <c r="G58" s="46">
        <f t="shared" si="11"/>
        <v>-44900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147800</v>
      </c>
      <c r="C65" s="4">
        <f t="shared" si="14"/>
        <v>0</v>
      </c>
      <c r="D65" s="4">
        <f t="shared" si="14"/>
        <v>147800</v>
      </c>
      <c r="E65" s="4">
        <f t="shared" si="14"/>
        <v>102900</v>
      </c>
      <c r="F65" s="4">
        <f t="shared" si="14"/>
        <v>102900</v>
      </c>
      <c r="G65" s="4">
        <f t="shared" si="14"/>
        <v>-44900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2235288</v>
      </c>
      <c r="C70" s="4">
        <f t="shared" si="16"/>
        <v>100000</v>
      </c>
      <c r="D70" s="4">
        <f t="shared" si="16"/>
        <v>2335288</v>
      </c>
      <c r="E70" s="4">
        <f t="shared" si="16"/>
        <v>1246642</v>
      </c>
      <c r="F70" s="4">
        <f t="shared" si="16"/>
        <v>1246642</v>
      </c>
      <c r="G70" s="4">
        <f t="shared" si="16"/>
        <v>-988646</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CASA DE LA CULTURA XOCHIQUETZAL</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2235288</v>
      </c>
      <c r="C9" s="82">
        <f t="shared" si="0"/>
        <v>70000</v>
      </c>
      <c r="D9" s="82">
        <f t="shared" si="0"/>
        <v>2305288</v>
      </c>
      <c r="E9" s="82">
        <f t="shared" si="0"/>
        <v>1224386.19</v>
      </c>
      <c r="F9" s="82">
        <f t="shared" si="0"/>
        <v>1224386.19</v>
      </c>
      <c r="G9" s="82">
        <f t="shared" si="0"/>
        <v>1080901.81</v>
      </c>
    </row>
    <row r="10" spans="1:7" x14ac:dyDescent="0.25">
      <c r="A10" s="83" t="s">
        <v>284</v>
      </c>
      <c r="B10" s="82">
        <f t="shared" ref="B10:G10" si="1">SUM(B11:B17)</f>
        <v>1675720</v>
      </c>
      <c r="C10" s="82">
        <f t="shared" si="1"/>
        <v>-30000</v>
      </c>
      <c r="D10" s="82">
        <f t="shared" si="1"/>
        <v>1645720</v>
      </c>
      <c r="E10" s="82">
        <f t="shared" si="1"/>
        <v>852656</v>
      </c>
      <c r="F10" s="82">
        <f t="shared" si="1"/>
        <v>852656</v>
      </c>
      <c r="G10" s="82">
        <f t="shared" si="1"/>
        <v>793064</v>
      </c>
    </row>
    <row r="11" spans="1:7" x14ac:dyDescent="0.25">
      <c r="A11" s="84" t="s">
        <v>285</v>
      </c>
      <c r="B11" s="73">
        <v>962870</v>
      </c>
      <c r="C11" s="73">
        <v>-15000</v>
      </c>
      <c r="D11" s="73">
        <v>947870</v>
      </c>
      <c r="E11" s="73">
        <v>427951</v>
      </c>
      <c r="F11" s="73">
        <v>427951</v>
      </c>
      <c r="G11" s="73">
        <f>D11-E11</f>
        <v>519919</v>
      </c>
    </row>
    <row r="12" spans="1:7" x14ac:dyDescent="0.25">
      <c r="A12" s="84" t="s">
        <v>286</v>
      </c>
      <c r="B12" s="73">
        <v>450000</v>
      </c>
      <c r="C12" s="73">
        <v>0</v>
      </c>
      <c r="D12" s="73">
        <v>450000</v>
      </c>
      <c r="E12" s="73">
        <v>325378</v>
      </c>
      <c r="F12" s="73">
        <v>325378</v>
      </c>
      <c r="G12" s="73">
        <f t="shared" ref="G12:G17" si="2">D12-E12</f>
        <v>124622</v>
      </c>
    </row>
    <row r="13" spans="1:7" x14ac:dyDescent="0.25">
      <c r="A13" s="84" t="s">
        <v>287</v>
      </c>
      <c r="B13" s="73">
        <v>197850</v>
      </c>
      <c r="C13" s="73">
        <v>0</v>
      </c>
      <c r="D13" s="73">
        <v>197850</v>
      </c>
      <c r="E13" s="73">
        <v>36240</v>
      </c>
      <c r="F13" s="73">
        <v>36240</v>
      </c>
      <c r="G13" s="73">
        <f t="shared" si="2"/>
        <v>161610</v>
      </c>
    </row>
    <row r="14" spans="1:7" x14ac:dyDescent="0.25">
      <c r="A14" s="84" t="s">
        <v>288</v>
      </c>
      <c r="B14" s="73">
        <v>0</v>
      </c>
      <c r="C14" s="73">
        <v>0</v>
      </c>
      <c r="D14" s="73">
        <v>0</v>
      </c>
      <c r="E14" s="73">
        <v>0</v>
      </c>
      <c r="F14" s="73">
        <v>0</v>
      </c>
      <c r="G14" s="73">
        <f t="shared" si="2"/>
        <v>0</v>
      </c>
    </row>
    <row r="15" spans="1:7" x14ac:dyDescent="0.25">
      <c r="A15" s="84" t="s">
        <v>289</v>
      </c>
      <c r="B15" s="73">
        <v>65000</v>
      </c>
      <c r="C15" s="73">
        <v>-15000</v>
      </c>
      <c r="D15" s="73">
        <v>50000</v>
      </c>
      <c r="E15" s="73">
        <v>63087</v>
      </c>
      <c r="F15" s="73">
        <v>63087</v>
      </c>
      <c r="G15" s="73">
        <f t="shared" si="2"/>
        <v>-13087</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196700</v>
      </c>
      <c r="C18" s="82">
        <f t="shared" si="3"/>
        <v>0</v>
      </c>
      <c r="D18" s="82">
        <f t="shared" si="3"/>
        <v>196700</v>
      </c>
      <c r="E18" s="82">
        <f t="shared" si="3"/>
        <v>155598.02000000002</v>
      </c>
      <c r="F18" s="82">
        <f t="shared" si="3"/>
        <v>155598.02000000002</v>
      </c>
      <c r="G18" s="82">
        <f t="shared" si="3"/>
        <v>41101.979999999996</v>
      </c>
    </row>
    <row r="19" spans="1:7" x14ac:dyDescent="0.25">
      <c r="A19" s="84" t="s">
        <v>293</v>
      </c>
      <c r="B19" s="73">
        <v>29000</v>
      </c>
      <c r="C19" s="73">
        <v>0</v>
      </c>
      <c r="D19" s="73">
        <v>29000</v>
      </c>
      <c r="E19" s="73">
        <v>10014.58</v>
      </c>
      <c r="F19" s="73">
        <v>10014.58</v>
      </c>
      <c r="G19" s="73">
        <f>D19-E19</f>
        <v>18985.419999999998</v>
      </c>
    </row>
    <row r="20" spans="1:7" x14ac:dyDescent="0.25">
      <c r="A20" s="84" t="s">
        <v>294</v>
      </c>
      <c r="B20" s="73">
        <v>30100</v>
      </c>
      <c r="C20" s="73">
        <v>0</v>
      </c>
      <c r="D20" s="73">
        <v>30100</v>
      </c>
      <c r="E20" s="73">
        <v>31673.48</v>
      </c>
      <c r="F20" s="73">
        <v>31673.48</v>
      </c>
      <c r="G20" s="73">
        <f t="shared" ref="G20:G27" si="4">D20-E20</f>
        <v>-1573.4799999999996</v>
      </c>
    </row>
    <row r="21" spans="1:7" x14ac:dyDescent="0.25">
      <c r="A21" s="84" t="s">
        <v>295</v>
      </c>
      <c r="B21" s="73">
        <v>0</v>
      </c>
      <c r="C21" s="73">
        <v>0</v>
      </c>
      <c r="D21" s="73">
        <v>0</v>
      </c>
      <c r="E21" s="73">
        <v>0</v>
      </c>
      <c r="F21" s="73">
        <v>0</v>
      </c>
      <c r="G21" s="73">
        <f t="shared" si="4"/>
        <v>0</v>
      </c>
    </row>
    <row r="22" spans="1:7" x14ac:dyDescent="0.25">
      <c r="A22" s="84" t="s">
        <v>296</v>
      </c>
      <c r="B22" s="73">
        <v>31400</v>
      </c>
      <c r="C22" s="73">
        <v>0</v>
      </c>
      <c r="D22" s="73">
        <v>31400</v>
      </c>
      <c r="E22" s="73">
        <v>19300.64</v>
      </c>
      <c r="F22" s="73">
        <v>19300.64</v>
      </c>
      <c r="G22" s="73">
        <f t="shared" si="4"/>
        <v>12099.36</v>
      </c>
    </row>
    <row r="23" spans="1:7" x14ac:dyDescent="0.25">
      <c r="A23" s="84" t="s">
        <v>297</v>
      </c>
      <c r="B23" s="73">
        <v>1000</v>
      </c>
      <c r="C23" s="73">
        <v>0</v>
      </c>
      <c r="D23" s="73">
        <v>1000</v>
      </c>
      <c r="E23" s="73">
        <v>0</v>
      </c>
      <c r="F23" s="73">
        <v>0</v>
      </c>
      <c r="G23" s="73">
        <f t="shared" si="4"/>
        <v>1000</v>
      </c>
    </row>
    <row r="24" spans="1:7" x14ac:dyDescent="0.25">
      <c r="A24" s="84" t="s">
        <v>298</v>
      </c>
      <c r="B24" s="73">
        <v>80000</v>
      </c>
      <c r="C24" s="73">
        <v>20000</v>
      </c>
      <c r="D24" s="73">
        <v>100000</v>
      </c>
      <c r="E24" s="73">
        <v>94609.32</v>
      </c>
      <c r="F24" s="73">
        <v>94609.32</v>
      </c>
      <c r="G24" s="73">
        <f t="shared" si="4"/>
        <v>5390.679999999993</v>
      </c>
    </row>
    <row r="25" spans="1:7" x14ac:dyDescent="0.25">
      <c r="A25" s="84" t="s">
        <v>299</v>
      </c>
      <c r="B25" s="73">
        <v>10100</v>
      </c>
      <c r="C25" s="73">
        <v>-10000</v>
      </c>
      <c r="D25" s="73">
        <v>100</v>
      </c>
      <c r="E25" s="73">
        <v>0</v>
      </c>
      <c r="F25" s="73">
        <v>0</v>
      </c>
      <c r="G25" s="73">
        <f t="shared" si="4"/>
        <v>100</v>
      </c>
    </row>
    <row r="26" spans="1:7" x14ac:dyDescent="0.25">
      <c r="A26" s="84" t="s">
        <v>300</v>
      </c>
      <c r="B26" s="73">
        <v>0</v>
      </c>
      <c r="C26" s="73">
        <v>0</v>
      </c>
      <c r="D26" s="73">
        <v>0</v>
      </c>
      <c r="E26" s="73">
        <v>0</v>
      </c>
      <c r="F26" s="73">
        <v>0</v>
      </c>
      <c r="G26" s="73">
        <f t="shared" si="4"/>
        <v>0</v>
      </c>
    </row>
    <row r="27" spans="1:7" x14ac:dyDescent="0.25">
      <c r="A27" s="84" t="s">
        <v>301</v>
      </c>
      <c r="B27" s="73">
        <v>15100</v>
      </c>
      <c r="C27" s="73">
        <v>-10000</v>
      </c>
      <c r="D27" s="73">
        <v>5100</v>
      </c>
      <c r="E27" s="73">
        <v>0</v>
      </c>
      <c r="F27" s="73">
        <v>0</v>
      </c>
      <c r="G27" s="73">
        <f t="shared" si="4"/>
        <v>5100</v>
      </c>
    </row>
    <row r="28" spans="1:7" x14ac:dyDescent="0.25">
      <c r="A28" s="83" t="s">
        <v>302</v>
      </c>
      <c r="B28" s="82">
        <f t="shared" ref="B28:G28" si="5">SUM(B29:B37)</f>
        <v>351468</v>
      </c>
      <c r="C28" s="82">
        <f t="shared" si="5"/>
        <v>110000</v>
      </c>
      <c r="D28" s="82">
        <f t="shared" si="5"/>
        <v>461468</v>
      </c>
      <c r="E28" s="82">
        <f t="shared" si="5"/>
        <v>216132.17</v>
      </c>
      <c r="F28" s="82">
        <f t="shared" si="5"/>
        <v>216132.16999999998</v>
      </c>
      <c r="G28" s="82">
        <f t="shared" si="5"/>
        <v>245335.83</v>
      </c>
    </row>
    <row r="29" spans="1:7" x14ac:dyDescent="0.25">
      <c r="A29" s="84" t="s">
        <v>303</v>
      </c>
      <c r="B29" s="73">
        <v>37100</v>
      </c>
      <c r="C29" s="73">
        <v>0</v>
      </c>
      <c r="D29" s="73">
        <v>37100</v>
      </c>
      <c r="E29" s="73">
        <v>12127.43</v>
      </c>
      <c r="F29" s="73">
        <v>12127.43</v>
      </c>
      <c r="G29" s="73">
        <f>D29-E29</f>
        <v>24972.57</v>
      </c>
    </row>
    <row r="30" spans="1:7" x14ac:dyDescent="0.25">
      <c r="A30" s="84" t="s">
        <v>304</v>
      </c>
      <c r="B30" s="73">
        <v>40200</v>
      </c>
      <c r="C30" s="73">
        <v>-40000</v>
      </c>
      <c r="D30" s="73">
        <v>200</v>
      </c>
      <c r="E30" s="73">
        <v>0</v>
      </c>
      <c r="F30" s="73">
        <v>0</v>
      </c>
      <c r="G30" s="73">
        <f t="shared" ref="G30:G37" si="6">D30-E30</f>
        <v>200</v>
      </c>
    </row>
    <row r="31" spans="1:7" x14ac:dyDescent="0.25">
      <c r="A31" s="84" t="s">
        <v>305</v>
      </c>
      <c r="B31" s="73">
        <v>60100</v>
      </c>
      <c r="C31" s="73">
        <v>0</v>
      </c>
      <c r="D31" s="73">
        <v>60100</v>
      </c>
      <c r="E31" s="73">
        <v>13920</v>
      </c>
      <c r="F31" s="73">
        <v>13920</v>
      </c>
      <c r="G31" s="73">
        <f t="shared" si="6"/>
        <v>46180</v>
      </c>
    </row>
    <row r="32" spans="1:7" x14ac:dyDescent="0.25">
      <c r="A32" s="84" t="s">
        <v>306</v>
      </c>
      <c r="B32" s="73">
        <v>10100</v>
      </c>
      <c r="C32" s="73">
        <v>0</v>
      </c>
      <c r="D32" s="73">
        <v>10100</v>
      </c>
      <c r="E32" s="73">
        <v>647.28000000000009</v>
      </c>
      <c r="F32" s="73">
        <v>647.28</v>
      </c>
      <c r="G32" s="73">
        <f t="shared" si="6"/>
        <v>9452.7199999999993</v>
      </c>
    </row>
    <row r="33" spans="1:7" ht="14.45" customHeight="1" x14ac:dyDescent="0.25">
      <c r="A33" s="84" t="s">
        <v>307</v>
      </c>
      <c r="B33" s="73">
        <v>55100</v>
      </c>
      <c r="C33" s="73">
        <v>-20000</v>
      </c>
      <c r="D33" s="73">
        <v>35100</v>
      </c>
      <c r="E33" s="73">
        <v>3432</v>
      </c>
      <c r="F33" s="73">
        <v>3432</v>
      </c>
      <c r="G33" s="73">
        <f t="shared" si="6"/>
        <v>31668</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2000</v>
      </c>
      <c r="C35" s="73">
        <v>0</v>
      </c>
      <c r="D35" s="73">
        <v>2000</v>
      </c>
      <c r="E35" s="73">
        <v>0</v>
      </c>
      <c r="F35" s="73">
        <v>0</v>
      </c>
      <c r="G35" s="73">
        <f t="shared" si="6"/>
        <v>2000</v>
      </c>
    </row>
    <row r="36" spans="1:7" ht="14.45" customHeight="1" x14ac:dyDescent="0.25">
      <c r="A36" s="84" t="s">
        <v>310</v>
      </c>
      <c r="B36" s="73">
        <v>96868</v>
      </c>
      <c r="C36" s="73">
        <v>170000</v>
      </c>
      <c r="D36" s="73">
        <v>266868</v>
      </c>
      <c r="E36" s="73">
        <v>165053.46000000002</v>
      </c>
      <c r="F36" s="73">
        <v>165053.46</v>
      </c>
      <c r="G36" s="73">
        <f t="shared" si="6"/>
        <v>101814.53999999998</v>
      </c>
    </row>
    <row r="37" spans="1:7" ht="14.45" customHeight="1" x14ac:dyDescent="0.25">
      <c r="A37" s="84" t="s">
        <v>311</v>
      </c>
      <c r="B37" s="73">
        <v>50000</v>
      </c>
      <c r="C37" s="73">
        <v>0</v>
      </c>
      <c r="D37" s="73">
        <v>50000</v>
      </c>
      <c r="E37" s="73">
        <v>20952</v>
      </c>
      <c r="F37" s="73">
        <v>20952</v>
      </c>
      <c r="G37" s="73">
        <f t="shared" si="6"/>
        <v>29048</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11400</v>
      </c>
      <c r="C48" s="82">
        <f t="shared" si="9"/>
        <v>-10000</v>
      </c>
      <c r="D48" s="82">
        <f t="shared" si="9"/>
        <v>1400</v>
      </c>
      <c r="E48" s="82">
        <f t="shared" si="9"/>
        <v>0</v>
      </c>
      <c r="F48" s="82">
        <f t="shared" si="9"/>
        <v>0</v>
      </c>
      <c r="G48" s="82">
        <f t="shared" si="9"/>
        <v>1400</v>
      </c>
    </row>
    <row r="49" spans="1:7" x14ac:dyDescent="0.25">
      <c r="A49" s="84" t="s">
        <v>323</v>
      </c>
      <c r="B49" s="73">
        <v>10200</v>
      </c>
      <c r="C49" s="73">
        <v>-10000</v>
      </c>
      <c r="D49" s="73">
        <v>200</v>
      </c>
      <c r="E49" s="73">
        <v>0</v>
      </c>
      <c r="F49" s="73">
        <v>0</v>
      </c>
      <c r="G49" s="73">
        <f>D49-E49</f>
        <v>200</v>
      </c>
    </row>
    <row r="50" spans="1:7" x14ac:dyDescent="0.25">
      <c r="A50" s="84" t="s">
        <v>324</v>
      </c>
      <c r="B50" s="73">
        <v>1000</v>
      </c>
      <c r="C50" s="73">
        <v>0</v>
      </c>
      <c r="D50" s="73">
        <v>1000</v>
      </c>
      <c r="E50" s="73">
        <v>0</v>
      </c>
      <c r="F50" s="73">
        <v>0</v>
      </c>
      <c r="G50" s="73">
        <f t="shared" ref="G50:G57" si="10">D50-E50</f>
        <v>1000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200</v>
      </c>
      <c r="C57" s="73">
        <v>0</v>
      </c>
      <c r="D57" s="73">
        <v>200</v>
      </c>
      <c r="E57" s="73">
        <v>0</v>
      </c>
      <c r="F57" s="73">
        <v>0</v>
      </c>
      <c r="G57" s="73">
        <f t="shared" si="10"/>
        <v>200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2235288</v>
      </c>
      <c r="C159" s="89">
        <f t="shared" si="38"/>
        <v>70000</v>
      </c>
      <c r="D159" s="89">
        <f t="shared" si="38"/>
        <v>2305288</v>
      </c>
      <c r="E159" s="89">
        <f t="shared" si="38"/>
        <v>1224386.19</v>
      </c>
      <c r="F159" s="89">
        <f t="shared" si="38"/>
        <v>1224386.19</v>
      </c>
      <c r="G159" s="89">
        <f t="shared" si="38"/>
        <v>1080901.81</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CASA DE LA CULTURA XOCHIQUETZAL</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2235288</v>
      </c>
      <c r="C9" s="31">
        <f t="shared" ref="C9:G9" si="0">SUM(C10:C17)</f>
        <v>70000</v>
      </c>
      <c r="D9" s="31">
        <f t="shared" si="0"/>
        <v>2305288</v>
      </c>
      <c r="E9" s="31">
        <f t="shared" si="0"/>
        <v>1224386.19</v>
      </c>
      <c r="F9" s="31">
        <f t="shared" si="0"/>
        <v>1224386.19</v>
      </c>
      <c r="G9" s="31">
        <f t="shared" si="0"/>
        <v>1080901.81</v>
      </c>
    </row>
    <row r="10" spans="1:7" x14ac:dyDescent="0.25">
      <c r="A10" s="62" t="s">
        <v>542</v>
      </c>
      <c r="B10" s="73">
        <v>2235288</v>
      </c>
      <c r="C10" s="73">
        <v>70000</v>
      </c>
      <c r="D10" s="73">
        <v>2305288</v>
      </c>
      <c r="E10" s="73">
        <v>1224386.19</v>
      </c>
      <c r="F10" s="73">
        <v>1224386.19</v>
      </c>
      <c r="G10" s="73">
        <v>1080901.81</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2235288</v>
      </c>
      <c r="C29" s="4">
        <f t="shared" ref="C29:G29" si="2">SUM(C19,C9)</f>
        <v>70000</v>
      </c>
      <c r="D29" s="4">
        <f t="shared" si="2"/>
        <v>2305288</v>
      </c>
      <c r="E29" s="4">
        <f t="shared" si="2"/>
        <v>1224386.19</v>
      </c>
      <c r="F29" s="4">
        <f t="shared" si="2"/>
        <v>1224386.19</v>
      </c>
      <c r="G29" s="4">
        <f t="shared" si="2"/>
        <v>1080901.81</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CASA DE LA CULTURA XOCHIQUETZAL</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2235288</v>
      </c>
      <c r="C9" s="31">
        <f t="shared" ref="C9:G9" si="0">SUM(C10,C19,C27,C37)</f>
        <v>70000</v>
      </c>
      <c r="D9" s="31">
        <f t="shared" si="0"/>
        <v>2305288</v>
      </c>
      <c r="E9" s="31">
        <f t="shared" si="0"/>
        <v>1224386.1900000002</v>
      </c>
      <c r="F9" s="31">
        <f t="shared" si="0"/>
        <v>1224386.1900000002</v>
      </c>
      <c r="G9" s="31">
        <f t="shared" si="0"/>
        <v>1080901.8099999998</v>
      </c>
    </row>
    <row r="10" spans="1:7" ht="15" customHeight="1" x14ac:dyDescent="0.25">
      <c r="A10" s="57" t="s">
        <v>369</v>
      </c>
      <c r="B10" s="46">
        <f>SUM(B11:B18)</f>
        <v>2235288</v>
      </c>
      <c r="C10" s="46">
        <f t="shared" ref="C10:G10" si="1">SUM(C11:C18)</f>
        <v>70000</v>
      </c>
      <c r="D10" s="46">
        <f t="shared" si="1"/>
        <v>2305288</v>
      </c>
      <c r="E10" s="46">
        <f t="shared" si="1"/>
        <v>1224386.1900000002</v>
      </c>
      <c r="F10" s="46">
        <f t="shared" si="1"/>
        <v>1224386.1900000002</v>
      </c>
      <c r="G10" s="46">
        <f t="shared" si="1"/>
        <v>1080901.8099999998</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2235288</v>
      </c>
      <c r="C13" s="46">
        <v>70000</v>
      </c>
      <c r="D13" s="46">
        <v>2305288</v>
      </c>
      <c r="E13" s="46">
        <v>1224386.1900000002</v>
      </c>
      <c r="F13" s="46">
        <v>1224386.1900000002</v>
      </c>
      <c r="G13" s="46">
        <f t="shared" si="2"/>
        <v>1080901.8099999998</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0</v>
      </c>
      <c r="C19" s="46">
        <f t="shared" ref="C19:G19" si="3">SUM(C20:C26)</f>
        <v>0</v>
      </c>
      <c r="D19" s="46">
        <f t="shared" si="3"/>
        <v>0</v>
      </c>
      <c r="E19" s="46">
        <f t="shared" si="3"/>
        <v>0</v>
      </c>
      <c r="F19" s="46">
        <f t="shared" si="3"/>
        <v>0</v>
      </c>
      <c r="G19" s="46">
        <f t="shared" si="3"/>
        <v>0</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2235288</v>
      </c>
      <c r="C77" s="4">
        <f t="shared" ref="C77:G77" si="12">C43+C9</f>
        <v>70000</v>
      </c>
      <c r="D77" s="4">
        <f t="shared" si="12"/>
        <v>2305288</v>
      </c>
      <c r="E77" s="4">
        <f t="shared" si="12"/>
        <v>1224386.1900000002</v>
      </c>
      <c r="F77" s="4">
        <f t="shared" si="12"/>
        <v>1224386.1900000002</v>
      </c>
      <c r="G77" s="4">
        <f t="shared" si="12"/>
        <v>1080901.8099999998</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CASA DE LA CULTURA XOCHIQUETZAL</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1675720</v>
      </c>
      <c r="C9" s="119">
        <f t="shared" ref="C9:G9" si="0">SUM(C10,C11,C12,C15,C16,C19)</f>
        <v>-30000</v>
      </c>
      <c r="D9" s="119">
        <f t="shared" si="0"/>
        <v>1645720</v>
      </c>
      <c r="E9" s="119">
        <f t="shared" si="0"/>
        <v>852656</v>
      </c>
      <c r="F9" s="119">
        <f t="shared" si="0"/>
        <v>852656</v>
      </c>
      <c r="G9" s="119">
        <f t="shared" si="0"/>
        <v>793064</v>
      </c>
    </row>
    <row r="10" spans="1:7" x14ac:dyDescent="0.25">
      <c r="A10" s="57" t="s">
        <v>513</v>
      </c>
      <c r="B10" s="73">
        <v>1675720</v>
      </c>
      <c r="C10" s="73">
        <v>-30000</v>
      </c>
      <c r="D10" s="73">
        <v>1645720</v>
      </c>
      <c r="E10" s="73">
        <v>852656</v>
      </c>
      <c r="F10" s="73">
        <v>852656</v>
      </c>
      <c r="G10" s="74">
        <f>D10-E10</f>
        <v>793064</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1675720</v>
      </c>
      <c r="C33" s="37">
        <f t="shared" ref="C33:G33" si="8">C21+C9</f>
        <v>-30000</v>
      </c>
      <c r="D33" s="37">
        <f t="shared" si="8"/>
        <v>1645720</v>
      </c>
      <c r="E33" s="37">
        <f t="shared" si="8"/>
        <v>852656</v>
      </c>
      <c r="F33" s="37">
        <f t="shared" si="8"/>
        <v>852656</v>
      </c>
      <c r="G33" s="37">
        <f t="shared" si="8"/>
        <v>793064</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CASA DE LA CULTURA XOCHIQUETZAL</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2087488</v>
      </c>
      <c r="C7" s="36">
        <f t="shared" ref="C7:G7" si="0">SUM(C8:C19)</f>
        <v>2191862.4</v>
      </c>
      <c r="D7" s="36">
        <f t="shared" si="0"/>
        <v>2301455.52</v>
      </c>
      <c r="E7" s="36">
        <f t="shared" si="0"/>
        <v>2416528.2960000001</v>
      </c>
      <c r="F7" s="36">
        <f t="shared" si="0"/>
        <v>2537354.7108</v>
      </c>
      <c r="G7" s="36">
        <f t="shared" si="0"/>
        <v>2664222.4463400003</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2087488</v>
      </c>
      <c r="C17" s="59">
        <v>2191862.4</v>
      </c>
      <c r="D17" s="59">
        <v>2301455.52</v>
      </c>
      <c r="E17" s="59">
        <v>2416528.2960000001</v>
      </c>
      <c r="F17" s="59">
        <v>2537354.7108</v>
      </c>
      <c r="G17" s="59">
        <v>2664222.4463400003</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147800</v>
      </c>
      <c r="C21" s="12">
        <f t="shared" ref="C21:G21" si="1">SUM(C22:C26)</f>
        <v>155190</v>
      </c>
      <c r="D21" s="12">
        <f t="shared" si="1"/>
        <v>162949.5</v>
      </c>
      <c r="E21" s="12">
        <f t="shared" si="1"/>
        <v>171096.97500000001</v>
      </c>
      <c r="F21" s="12">
        <f t="shared" si="1"/>
        <v>179651.82375000001</v>
      </c>
      <c r="G21" s="12">
        <f t="shared" si="1"/>
        <v>188634.41493750003</v>
      </c>
    </row>
    <row r="22" spans="1:7" x14ac:dyDescent="0.25">
      <c r="A22" s="62" t="s">
        <v>422</v>
      </c>
      <c r="B22" s="59">
        <v>0</v>
      </c>
      <c r="C22" s="59">
        <v>0</v>
      </c>
      <c r="D22" s="59">
        <v>0</v>
      </c>
      <c r="E22" s="59">
        <v>0</v>
      </c>
      <c r="F22" s="59">
        <v>0</v>
      </c>
      <c r="G22" s="59">
        <v>0</v>
      </c>
    </row>
    <row r="23" spans="1:7" x14ac:dyDescent="0.25">
      <c r="A23" s="62" t="s">
        <v>423</v>
      </c>
      <c r="B23" s="59">
        <v>147800</v>
      </c>
      <c r="C23" s="59">
        <v>155190</v>
      </c>
      <c r="D23" s="59">
        <v>162949.5</v>
      </c>
      <c r="E23" s="59">
        <v>171096.97500000001</v>
      </c>
      <c r="F23" s="59">
        <v>179651.82375000001</v>
      </c>
      <c r="G23" s="59">
        <v>188634.41493750003</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2235288</v>
      </c>
      <c r="C31" s="12">
        <f t="shared" ref="C31:F31" si="3">C28+C21+C7</f>
        <v>2347052.4</v>
      </c>
      <c r="D31" s="12">
        <f t="shared" si="3"/>
        <v>2464405.02</v>
      </c>
      <c r="E31" s="12">
        <f t="shared" si="3"/>
        <v>2587625.2710000002</v>
      </c>
      <c r="F31" s="12">
        <f t="shared" si="3"/>
        <v>2717006.53455</v>
      </c>
      <c r="G31" s="12">
        <f>G28+G21+G7</f>
        <v>2852856.8612775002</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CASA DE LA CULTURA XOCHIQUETZAL</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2235288</v>
      </c>
      <c r="C7" s="39">
        <f t="shared" ref="C7:G7" si="0">SUM(C8:C16)</f>
        <v>2347052.4</v>
      </c>
      <c r="D7" s="39">
        <f t="shared" si="0"/>
        <v>2464405.02</v>
      </c>
      <c r="E7" s="39">
        <f t="shared" si="0"/>
        <v>2587625.2710000002</v>
      </c>
      <c r="F7" s="39">
        <f t="shared" si="0"/>
        <v>2717006.5345500009</v>
      </c>
      <c r="G7" s="39">
        <f t="shared" si="0"/>
        <v>2852856.8612775002</v>
      </c>
    </row>
    <row r="8" spans="1:7" x14ac:dyDescent="0.25">
      <c r="A8" s="57" t="s">
        <v>523</v>
      </c>
      <c r="B8" s="59">
        <v>1675720</v>
      </c>
      <c r="C8" s="59">
        <v>1759506</v>
      </c>
      <c r="D8" s="59">
        <v>1847481.3</v>
      </c>
      <c r="E8" s="59">
        <v>1939855.3650000002</v>
      </c>
      <c r="F8" s="59">
        <v>2036848.1332500004</v>
      </c>
      <c r="G8" s="59">
        <v>2138690.5399125004</v>
      </c>
    </row>
    <row r="9" spans="1:7" x14ac:dyDescent="0.25">
      <c r="A9" s="57" t="s">
        <v>524</v>
      </c>
      <c r="B9" s="59">
        <v>196700</v>
      </c>
      <c r="C9" s="59">
        <v>206535</v>
      </c>
      <c r="D9" s="59">
        <v>216861.75</v>
      </c>
      <c r="E9" s="59">
        <v>227704.83750000002</v>
      </c>
      <c r="F9" s="59">
        <v>239090.07937500003</v>
      </c>
      <c r="G9" s="59">
        <v>251044.58334375004</v>
      </c>
    </row>
    <row r="10" spans="1:7" x14ac:dyDescent="0.25">
      <c r="A10" s="57" t="s">
        <v>431</v>
      </c>
      <c r="B10" s="59">
        <v>351468</v>
      </c>
      <c r="C10" s="59">
        <v>369041.4</v>
      </c>
      <c r="D10" s="59">
        <v>387493.47000000003</v>
      </c>
      <c r="E10" s="59">
        <v>406868.14350000006</v>
      </c>
      <c r="F10" s="59">
        <v>427211.55067500006</v>
      </c>
      <c r="G10" s="59">
        <v>448572.1282087501</v>
      </c>
    </row>
    <row r="11" spans="1:7" x14ac:dyDescent="0.25">
      <c r="A11" s="58" t="s">
        <v>432</v>
      </c>
      <c r="B11" s="59">
        <v>0</v>
      </c>
      <c r="C11" s="59">
        <v>0</v>
      </c>
      <c r="D11" s="59">
        <v>0</v>
      </c>
      <c r="E11" s="59">
        <v>0</v>
      </c>
      <c r="F11" s="59">
        <v>0</v>
      </c>
      <c r="G11" s="59">
        <v>0</v>
      </c>
    </row>
    <row r="12" spans="1:7" x14ac:dyDescent="0.25">
      <c r="A12" s="58" t="s">
        <v>525</v>
      </c>
      <c r="B12" s="59">
        <v>11400</v>
      </c>
      <c r="C12" s="59">
        <v>11970</v>
      </c>
      <c r="D12" s="59">
        <v>12568.5</v>
      </c>
      <c r="E12" s="59">
        <v>13196.925000000001</v>
      </c>
      <c r="F12" s="59">
        <v>13856.771250000002</v>
      </c>
      <c r="G12" s="59">
        <v>14549.609812500003</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2235288</v>
      </c>
      <c r="C29" s="40">
        <f t="shared" si="2"/>
        <v>2347052.4</v>
      </c>
      <c r="D29" s="40">
        <f t="shared" si="2"/>
        <v>2464405.02</v>
      </c>
      <c r="E29" s="40">
        <f t="shared" si="2"/>
        <v>2587625.2710000002</v>
      </c>
      <c r="F29" s="40">
        <f t="shared" si="2"/>
        <v>2717006.5345500009</v>
      </c>
      <c r="G29" s="40">
        <f t="shared" si="2"/>
        <v>2852856.8612775002</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CASA DE LA CULTURA XOCHIQUETZAL</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1143742</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0</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1143742</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102900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102900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1246642</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CASA DE LA CULTURA XOCHIQUETZAL</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1224386.19</v>
      </c>
    </row>
    <row r="7" spans="1:7" x14ac:dyDescent="0.25">
      <c r="A7" s="57" t="s">
        <v>523</v>
      </c>
      <c r="B7" s="59">
        <v>0</v>
      </c>
      <c r="C7" s="59">
        <v>0</v>
      </c>
      <c r="D7" s="59">
        <v>0</v>
      </c>
      <c r="E7" s="59">
        <v>0</v>
      </c>
      <c r="F7" s="59">
        <v>0</v>
      </c>
      <c r="G7" s="59">
        <v>852656</v>
      </c>
    </row>
    <row r="8" spans="1:7" x14ac:dyDescent="0.25">
      <c r="A8" s="57" t="s">
        <v>524</v>
      </c>
      <c r="B8" s="59">
        <v>0</v>
      </c>
      <c r="C8" s="59">
        <v>0</v>
      </c>
      <c r="D8" s="59">
        <v>0</v>
      </c>
      <c r="E8" s="59">
        <v>0</v>
      </c>
      <c r="F8" s="59">
        <v>0</v>
      </c>
      <c r="G8" s="59">
        <v>155598.02000000002</v>
      </c>
    </row>
    <row r="9" spans="1:7" x14ac:dyDescent="0.25">
      <c r="A9" s="57" t="s">
        <v>431</v>
      </c>
      <c r="B9" s="59">
        <v>0</v>
      </c>
      <c r="C9" s="59">
        <v>0</v>
      </c>
      <c r="D9" s="59">
        <v>0</v>
      </c>
      <c r="E9" s="59">
        <v>0</v>
      </c>
      <c r="F9" s="59">
        <v>0</v>
      </c>
      <c r="G9" s="59">
        <v>216132.17</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0</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1224386.19</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Office</cp:lastModifiedBy>
  <dcterms:created xsi:type="dcterms:W3CDTF">2023-03-16T22:14:51Z</dcterms:created>
  <dcterms:modified xsi:type="dcterms:W3CDTF">2026-01-28T20:39:46Z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