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15C83A14-8DAF-4854-8F8A-A73731D90B96}" xr6:coauthVersionLast="47" xr6:coauthVersionMax="47" xr10:uidLastSave="{00000000-0000-0000-0000-000000000000}"/>
  <bookViews>
    <workbookView xWindow="-120" yWindow="-120" windowWidth="21840" windowHeight="13140" tabRatio="782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I141" i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I114" i="1"/>
  <c r="H114" i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I64" i="1"/>
  <c r="H64" i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I50" i="1"/>
  <c r="H50" i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I152" i="1" l="1"/>
  <c r="H148" i="1"/>
  <c r="H136" i="1"/>
  <c r="H126" i="1"/>
  <c r="E87" i="1"/>
  <c r="G87" i="1"/>
  <c r="H88" i="1"/>
  <c r="D87" i="1"/>
  <c r="H74" i="1"/>
  <c r="H62" i="1"/>
  <c r="H52" i="1"/>
  <c r="C13" i="1"/>
  <c r="I22" i="1"/>
  <c r="H22" i="1"/>
  <c r="I54" i="1"/>
  <c r="I52" i="1" s="1"/>
  <c r="I66" i="1"/>
  <c r="I76" i="1"/>
  <c r="I74" i="1" s="1"/>
  <c r="I92" i="1"/>
  <c r="I128" i="1"/>
  <c r="I126" i="1" s="1"/>
  <c r="I137" i="1"/>
  <c r="I136" i="1" s="1"/>
  <c r="H152" i="1"/>
  <c r="I24" i="1"/>
  <c r="F87" i="1"/>
  <c r="H140" i="1"/>
  <c r="I62" i="1"/>
  <c r="H32" i="1"/>
  <c r="I78" i="1"/>
  <c r="I88" i="1"/>
  <c r="C87" i="1"/>
  <c r="H106" i="1"/>
  <c r="I106" i="1"/>
  <c r="I140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F161" i="1"/>
  <c r="C161" i="1"/>
  <c r="H87" i="1"/>
  <c r="I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<sst xmlns="http://schemas.openxmlformats.org/spreadsheetml/2006/main" count="325" uniqueCount="170">
  <si>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</si>
  <si>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</si>
  <si>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</si>
  <si>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</si>
  <si>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</si>
  <si>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</si>
  <si>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</si>
  <si>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</si>
  <si>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</si>
  <si>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</si>
  <si>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</si>
  <si>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</si>
  <si>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</si>
  <si>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</si>
  <si>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</si>
  <si>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</si>
  <si>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</si>
  <si>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</si>
  <si>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</si>
  <si>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</si>
  <si>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</si>
  <si>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</si>
  <si>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</si>
  <si>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</si>
  <si>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</si>
  <si>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</si>
  <si>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</si>
  <si>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</si>
  <si>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</si>
  <si>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</si>
  <si>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</si>
  <si>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</si>
  <si>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</si>
  <si>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</si>
  <si>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</si>
  <si>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</si>
  <si>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</si>
  <si>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</si>
  <si>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</si>
  <si>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</si>
  <si>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</si>
  <si>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</si>
  <si>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</si>
  <si>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</si>
  <si>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</si>
  <si>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</si>
  <si>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</si>
  <si>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</si>
  <si>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</si>
  <si>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</si>
  <si>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</si>
  <si>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</si>
  <si>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</si>
  <si>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</si>
  <si>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</si>
  <si>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</si>
  <si>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</si>
  <si>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</si>
  <si>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</si>
  <si>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</si>
  <si>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</si>
  <si>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</si>
  <si>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</si>
  <si>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</si>
  <si>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</si>
  <si>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</si>
  <si>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</si>
  <si>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</si>
  <si>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</si>
  <si>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</si>
  <si>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</si>
  <si>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</si>
  <si>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</si>
  <si>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</si>
  <si>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</si>
  <si>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</si>
  <si>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</si>
  <si>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</si>
  <si>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</si>
  <si>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</si>
  <si>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</si>
  <si>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</si>
  <si>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</si>
  <si>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</si>
  <si>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</si>
  <si>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</si>
  <si>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</si>
  <si>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</si>
  <si>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</si>
  <si>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</si>
  <si>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</si>
  <si>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</si>
  <si>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</si>
  <si>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</si>
  <si>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</si>
  <si>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</si>
  <si>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</si>
  <si>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</si>
  <si>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</si>
  <si>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</si>
  <si>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</si>
  <si>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</si>
  <si>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</si>
  <si>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</si>
  <si>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</si>
  <si>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</si>
  <si>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</si>
  <si>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</si>
  <si>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</si>
  <si>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</si>
  <si>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</si>
  <si>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</si>
  <si>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</si>
  <si>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</si>
  <si>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</si>
  <si>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</si>
  <si>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</si>
  <si>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</si>
  <si>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</si>
  <si>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</si>
  <si>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</si>
  <si>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</si>
  <si>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</si>
  <si>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</si>
  <si>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</si>
  <si>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</si>
  <si>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</si>
  <si>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</si>
  <si>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</si>
  <si>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</si>
  <si>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</si>
  <si>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</si>
  <si>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</si>
  <si>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</si>
  <si>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</si>
  <si>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</si>
  <si>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</si>
  <si>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</si>
  <si>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</si>
  <si>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</si>
  <si>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</si>
  <si>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</si>
  <si>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</si>
  <si>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</si>
  <si>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</si>
  <si>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</si>
  <si>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</si>
  <si>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</si>
  <si>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</si>
  <si>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</si>
  <si>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</si>
  <si>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</si>
  <si>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</si>
  <si>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</si>
  <si>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</si>
  <si>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</si>
  <si>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</si>
  <si>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</si>
  <si>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</si>
  <si>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</si>
  <si>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</si>
  <si>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</si>
  <si>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</si>
  <si>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</si>
  <si>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</si>
  <si>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</si>
  <si>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</si>
  <si>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</si>
  <si>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SISTEMA PARA EL DESARROLLO INTEGRAL DE LA FAMILIA DE DR MORA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</si>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</sst>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tabSelected="1"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4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showGridLines="0" workbookViewId="0">
      <selection activeCell="C18" sqref="C18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  <row r="18" spans="3:3" x14ac:dyDescent="0.2">
      <c r="C18" s="85" t="s">
        <v>30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zoomScaleNormal="100" workbookViewId="0">
      <selection activeCell="H13" sqref="H13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9" x14ac:dyDescent="0.2">
      <c r="B5" s="44" t="s">
        <v>31</v>
      </c>
    </row>
    <row r="6" spans="1:9" x14ac:dyDescent="0.2">
      <c r="B6" s="94" t="str">
        <f>B1</f>
        <v>SISTEMA PARA EL DESARROLLO INTEGRAL DE LA FAMILIA DE DR MORA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6362100.0000000009</v>
      </c>
      <c r="D13" s="3">
        <f t="shared" ref="D13:I13" si="0">D14+D22+D32+D42+D52+D62+D66+D74+D78</f>
        <v>3598868.74</v>
      </c>
      <c r="E13" s="3">
        <f t="shared" si="0"/>
        <v>1283922.47</v>
      </c>
      <c r="F13" s="3">
        <f t="shared" si="0"/>
        <v>0</v>
      </c>
      <c r="G13" s="3">
        <f t="shared" si="0"/>
        <v>0</v>
      </c>
      <c r="H13" s="3">
        <f t="shared" si="0"/>
        <v>2314946.2699999996</v>
      </c>
      <c r="I13" s="3">
        <f t="shared" si="0"/>
        <v>8677046.2700000014</v>
      </c>
    </row>
    <row r="14" spans="1:9" x14ac:dyDescent="0.2">
      <c r="B14" s="17" t="s">
        <v>45</v>
      </c>
      <c r="C14" s="3">
        <f>SUM(C15:C21)</f>
        <v>5396754.6000000006</v>
      </c>
      <c r="D14" s="3">
        <f t="shared" ref="D14:I14" si="1">SUM(D15:D21)</f>
        <v>1192960.23</v>
      </c>
      <c r="E14" s="3">
        <f t="shared" si="1"/>
        <v>789322.23</v>
      </c>
      <c r="F14" s="3">
        <f t="shared" si="1"/>
        <v>0</v>
      </c>
      <c r="G14" s="3">
        <f t="shared" si="1"/>
        <v>0</v>
      </c>
      <c r="H14" s="3">
        <f t="shared" si="1"/>
        <v>403637.99999999994</v>
      </c>
      <c r="I14" s="3">
        <f t="shared" si="1"/>
        <v>5800392.6000000006</v>
      </c>
    </row>
    <row r="15" spans="1:9" x14ac:dyDescent="0.2">
      <c r="B15" s="16" t="s">
        <v>46</v>
      </c>
      <c r="C15" s="4">
        <v>4322155.57</v>
      </c>
      <c r="D15" s="4">
        <v>223759.2</v>
      </c>
      <c r="E15" s="4">
        <v>561973.98</v>
      </c>
      <c r="F15" s="4">
        <v>0</v>
      </c>
      <c r="G15" s="4">
        <v>0</v>
      </c>
      <c r="H15" s="4">
        <f>D15+F15-E15-G15</f>
        <v>-338214.77999999997</v>
      </c>
      <c r="I15" s="4">
        <f>C15+H15</f>
        <v>3983940.7900000005</v>
      </c>
    </row>
    <row r="16" spans="1:9" x14ac:dyDescent="0.2">
      <c r="B16" s="16" t="s">
        <v>47</v>
      </c>
      <c r="C16" s="4">
        <v>60000</v>
      </c>
      <c r="D16" s="4">
        <v>107565.18000000001</v>
      </c>
      <c r="E16" s="4">
        <v>30000</v>
      </c>
      <c r="F16" s="4">
        <v>0</v>
      </c>
      <c r="G16" s="4">
        <v>0</v>
      </c>
      <c r="H16" s="4">
        <f t="shared" ref="H16:H21" si="2">D16+F16-E16-G16</f>
        <v>77565.180000000008</v>
      </c>
      <c r="I16" s="4">
        <f t="shared" ref="I16:I21" si="3">C16+H16</f>
        <v>137565.18</v>
      </c>
    </row>
    <row r="17" spans="2:9" x14ac:dyDescent="0.2">
      <c r="B17" s="16" t="s">
        <v>48</v>
      </c>
      <c r="C17" s="4">
        <v>939599.02999999991</v>
      </c>
      <c r="D17" s="4">
        <v>26122.23</v>
      </c>
      <c r="E17" s="4">
        <v>74433.889999999985</v>
      </c>
      <c r="F17" s="4">
        <v>0</v>
      </c>
      <c r="G17" s="4">
        <v>0</v>
      </c>
      <c r="H17" s="4">
        <f t="shared" si="2"/>
        <v>-48311.659999999989</v>
      </c>
      <c r="I17" s="4">
        <f t="shared" si="3"/>
        <v>891287.36999999988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75000</v>
      </c>
      <c r="D19" s="4">
        <v>835513.61999999988</v>
      </c>
      <c r="E19" s="4">
        <v>122914.36</v>
      </c>
      <c r="F19" s="4">
        <v>0</v>
      </c>
      <c r="G19" s="4">
        <v>0</v>
      </c>
      <c r="H19" s="4">
        <f t="shared" si="2"/>
        <v>712599.25999999989</v>
      </c>
      <c r="I19" s="4">
        <f t="shared" si="3"/>
        <v>787599.25999999989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360600</v>
      </c>
      <c r="D22" s="3">
        <f t="shared" ref="D22:I22" si="4">SUM(D23:D31)</f>
        <v>766211.3</v>
      </c>
      <c r="E22" s="3">
        <f t="shared" si="4"/>
        <v>181971.11000000002</v>
      </c>
      <c r="F22" s="3">
        <f t="shared" si="4"/>
        <v>0</v>
      </c>
      <c r="G22" s="3">
        <f t="shared" si="4"/>
        <v>0</v>
      </c>
      <c r="H22" s="3">
        <f t="shared" si="4"/>
        <v>584240.19000000006</v>
      </c>
      <c r="I22" s="3">
        <f t="shared" si="4"/>
        <v>944840.19000000006</v>
      </c>
    </row>
    <row r="23" spans="2:9" x14ac:dyDescent="0.2">
      <c r="B23" s="16" t="s">
        <v>54</v>
      </c>
      <c r="C23" s="4">
        <v>63000</v>
      </c>
      <c r="D23" s="4">
        <v>43000</v>
      </c>
      <c r="E23" s="4">
        <v>15000</v>
      </c>
      <c r="F23" s="4">
        <v>0</v>
      </c>
      <c r="G23" s="4">
        <v>0</v>
      </c>
      <c r="H23" s="4">
        <f t="shared" ref="H23:H31" si="5">D23+F23-E23-G23</f>
        <v>28000</v>
      </c>
      <c r="I23" s="4">
        <f t="shared" ref="I23:I31" si="6">C23+H23</f>
        <v>91000</v>
      </c>
    </row>
    <row r="24" spans="2:9" x14ac:dyDescent="0.2">
      <c r="B24" s="16" t="s">
        <v>55</v>
      </c>
      <c r="C24" s="4">
        <v>47000</v>
      </c>
      <c r="D24" s="4">
        <v>285345.05</v>
      </c>
      <c r="E24" s="4">
        <v>15150</v>
      </c>
      <c r="F24" s="4">
        <v>0</v>
      </c>
      <c r="G24" s="4">
        <v>0</v>
      </c>
      <c r="H24" s="4">
        <f t="shared" si="5"/>
        <v>270195.05</v>
      </c>
      <c r="I24" s="4">
        <f t="shared" si="6"/>
        <v>317195.05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17000</v>
      </c>
      <c r="D26" s="4">
        <v>38000</v>
      </c>
      <c r="E26" s="4">
        <v>31076.799999999999</v>
      </c>
      <c r="F26" s="4">
        <v>0</v>
      </c>
      <c r="G26" s="4">
        <v>0</v>
      </c>
      <c r="H26" s="4">
        <f t="shared" si="5"/>
        <v>6923.2000000000007</v>
      </c>
      <c r="I26" s="4">
        <f t="shared" si="6"/>
        <v>23923.200000000001</v>
      </c>
    </row>
    <row r="27" spans="2:9" x14ac:dyDescent="0.2">
      <c r="B27" s="16" t="s">
        <v>58</v>
      </c>
      <c r="C27" s="4">
        <v>68600</v>
      </c>
      <c r="D27" s="4">
        <v>146000</v>
      </c>
      <c r="E27" s="4">
        <v>1654.56</v>
      </c>
      <c r="F27" s="4">
        <v>0</v>
      </c>
      <c r="G27" s="4">
        <v>0</v>
      </c>
      <c r="H27" s="4">
        <f t="shared" si="5"/>
        <v>144345.44</v>
      </c>
      <c r="I27" s="4">
        <f t="shared" si="6"/>
        <v>212945.44</v>
      </c>
    </row>
    <row r="28" spans="2:9" x14ac:dyDescent="0.2">
      <c r="B28" s="16" t="s">
        <v>59</v>
      </c>
      <c r="C28" s="4">
        <v>118000</v>
      </c>
      <c r="D28" s="4">
        <v>235866.25</v>
      </c>
      <c r="E28" s="4">
        <v>77921.680000000008</v>
      </c>
      <c r="F28" s="4">
        <v>0</v>
      </c>
      <c r="G28" s="4">
        <v>0</v>
      </c>
      <c r="H28" s="4">
        <f t="shared" si="5"/>
        <v>157944.57</v>
      </c>
      <c r="I28" s="4">
        <f t="shared" si="6"/>
        <v>275944.57</v>
      </c>
    </row>
    <row r="29" spans="2:9" x14ac:dyDescent="0.2">
      <c r="B29" s="16" t="s">
        <v>60</v>
      </c>
      <c r="C29" s="4">
        <v>15000</v>
      </c>
      <c r="D29" s="4">
        <v>8000</v>
      </c>
      <c r="E29" s="4">
        <v>15168.07</v>
      </c>
      <c r="F29" s="4">
        <v>0</v>
      </c>
      <c r="G29" s="4">
        <v>0</v>
      </c>
      <c r="H29" s="4">
        <f t="shared" si="5"/>
        <v>-7168.07</v>
      </c>
      <c r="I29" s="4">
        <f t="shared" si="6"/>
        <v>7831.93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32000</v>
      </c>
      <c r="D31" s="4">
        <v>10000</v>
      </c>
      <c r="E31" s="4">
        <v>26000</v>
      </c>
      <c r="F31" s="4">
        <v>0</v>
      </c>
      <c r="G31" s="4">
        <v>0</v>
      </c>
      <c r="H31" s="4">
        <f t="shared" si="5"/>
        <v>-16000</v>
      </c>
      <c r="I31" s="4">
        <f t="shared" si="6"/>
        <v>16000</v>
      </c>
    </row>
    <row r="32" spans="2:9" x14ac:dyDescent="0.2">
      <c r="B32" s="17" t="s">
        <v>63</v>
      </c>
      <c r="C32" s="3">
        <f>SUM(C33:C41)</f>
        <v>514745.4</v>
      </c>
      <c r="D32" s="3">
        <f t="shared" ref="D32:I32" si="7">SUM(D33:D41)</f>
        <v>909364.18</v>
      </c>
      <c r="E32" s="3">
        <f t="shared" si="7"/>
        <v>219500.13</v>
      </c>
      <c r="F32" s="3">
        <f t="shared" si="7"/>
        <v>0</v>
      </c>
      <c r="G32" s="3">
        <f t="shared" si="7"/>
        <v>0</v>
      </c>
      <c r="H32" s="3">
        <f t="shared" si="7"/>
        <v>689864.04999999993</v>
      </c>
      <c r="I32" s="3">
        <f t="shared" si="7"/>
        <v>1204609.45</v>
      </c>
    </row>
    <row r="33" spans="2:9" x14ac:dyDescent="0.2">
      <c r="B33" s="16" t="s">
        <v>64</v>
      </c>
      <c r="C33" s="4">
        <v>86000</v>
      </c>
      <c r="D33" s="4">
        <v>74500</v>
      </c>
      <c r="E33" s="4">
        <v>17084.05</v>
      </c>
      <c r="F33" s="4">
        <v>0</v>
      </c>
      <c r="G33" s="4">
        <v>0</v>
      </c>
      <c r="H33" s="4">
        <f t="shared" ref="H33:H41" si="8">D33+F33-E33-G33</f>
        <v>57415.95</v>
      </c>
      <c r="I33" s="4">
        <f t="shared" ref="I33:I41" si="9">C33+H33</f>
        <v>143415.95000000001</v>
      </c>
    </row>
    <row r="34" spans="2:9" x14ac:dyDescent="0.2">
      <c r="B34" s="16" t="s">
        <v>65</v>
      </c>
      <c r="C34" s="4">
        <v>16000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16000</v>
      </c>
    </row>
    <row r="35" spans="2:9" x14ac:dyDescent="0.2">
      <c r="B35" s="16" t="s">
        <v>66</v>
      </c>
      <c r="C35" s="4">
        <v>21000</v>
      </c>
      <c r="D35" s="4">
        <v>60000</v>
      </c>
      <c r="E35" s="4">
        <v>3718.72</v>
      </c>
      <c r="F35" s="4">
        <v>0</v>
      </c>
      <c r="G35" s="4">
        <v>0</v>
      </c>
      <c r="H35" s="4">
        <f t="shared" si="8"/>
        <v>56281.279999999999</v>
      </c>
      <c r="I35" s="4">
        <f t="shared" si="9"/>
        <v>77281.279999999999</v>
      </c>
    </row>
    <row r="36" spans="2:9" x14ac:dyDescent="0.2">
      <c r="B36" s="16" t="s">
        <v>67</v>
      </c>
      <c r="C36" s="4">
        <v>53000</v>
      </c>
      <c r="D36" s="4">
        <v>33000</v>
      </c>
      <c r="E36" s="4">
        <v>34811.03</v>
      </c>
      <c r="F36" s="4">
        <v>0</v>
      </c>
      <c r="G36" s="4">
        <v>0</v>
      </c>
      <c r="H36" s="4">
        <f t="shared" si="8"/>
        <v>-1811.0299999999988</v>
      </c>
      <c r="I36" s="4">
        <f t="shared" si="9"/>
        <v>51188.97</v>
      </c>
    </row>
    <row r="37" spans="2:9" x14ac:dyDescent="0.2">
      <c r="B37" s="16" t="s">
        <v>68</v>
      </c>
      <c r="C37" s="4">
        <v>108000</v>
      </c>
      <c r="D37" s="4">
        <v>178838.42</v>
      </c>
      <c r="E37" s="4">
        <v>68205</v>
      </c>
      <c r="F37" s="4">
        <v>0</v>
      </c>
      <c r="G37" s="4">
        <v>0</v>
      </c>
      <c r="H37" s="4">
        <f t="shared" si="8"/>
        <v>110633.42000000001</v>
      </c>
      <c r="I37" s="4">
        <f t="shared" si="9"/>
        <v>218633.42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12000</v>
      </c>
      <c r="D39" s="4">
        <v>18000</v>
      </c>
      <c r="E39" s="4">
        <v>1000</v>
      </c>
      <c r="F39" s="4">
        <v>0</v>
      </c>
      <c r="G39" s="4">
        <v>0</v>
      </c>
      <c r="H39" s="4">
        <f t="shared" si="8"/>
        <v>17000</v>
      </c>
      <c r="I39" s="4">
        <f t="shared" si="9"/>
        <v>29000</v>
      </c>
    </row>
    <row r="40" spans="2:9" x14ac:dyDescent="0.2">
      <c r="B40" s="16" t="s">
        <v>71</v>
      </c>
      <c r="C40" s="4">
        <v>125245.4</v>
      </c>
      <c r="D40" s="4">
        <v>418588.93</v>
      </c>
      <c r="E40" s="4">
        <v>91197.33</v>
      </c>
      <c r="F40" s="4">
        <v>0</v>
      </c>
      <c r="G40" s="4">
        <v>0</v>
      </c>
      <c r="H40" s="4">
        <f t="shared" si="8"/>
        <v>327391.59999999998</v>
      </c>
      <c r="I40" s="4">
        <f t="shared" si="9"/>
        <v>452637</v>
      </c>
    </row>
    <row r="41" spans="2:9" x14ac:dyDescent="0.2">
      <c r="B41" s="16" t="s">
        <v>72</v>
      </c>
      <c r="C41" s="4">
        <v>93500</v>
      </c>
      <c r="D41" s="4">
        <v>126436.83</v>
      </c>
      <c r="E41" s="4">
        <v>3484</v>
      </c>
      <c r="F41" s="4">
        <v>0</v>
      </c>
      <c r="G41" s="4">
        <v>0</v>
      </c>
      <c r="H41" s="4">
        <f t="shared" si="8"/>
        <v>122952.83</v>
      </c>
      <c r="I41" s="4">
        <f t="shared" si="9"/>
        <v>216452.83000000002</v>
      </c>
    </row>
    <row r="42" spans="2:9" x14ac:dyDescent="0.2">
      <c r="B42" s="17" t="s">
        <v>73</v>
      </c>
      <c r="C42" s="3">
        <f>SUM(C43:C51)</f>
        <v>90000</v>
      </c>
      <c r="D42" s="3">
        <f t="shared" ref="D42:I42" si="10">SUM(D43:D51)</f>
        <v>145000</v>
      </c>
      <c r="E42" s="3">
        <f t="shared" si="10"/>
        <v>92000</v>
      </c>
      <c r="F42" s="3">
        <f t="shared" si="10"/>
        <v>0</v>
      </c>
      <c r="G42" s="3">
        <f t="shared" si="10"/>
        <v>0</v>
      </c>
      <c r="H42" s="3">
        <f t="shared" si="10"/>
        <v>53000</v>
      </c>
      <c r="I42" s="3">
        <f t="shared" si="10"/>
        <v>143000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45000</v>
      </c>
      <c r="E46" s="4">
        <v>45000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90000</v>
      </c>
      <c r="D50" s="4">
        <v>100000</v>
      </c>
      <c r="E50" s="4">
        <v>47000</v>
      </c>
      <c r="F50" s="4">
        <v>0</v>
      </c>
      <c r="G50" s="4">
        <v>0</v>
      </c>
      <c r="H50" s="4">
        <f t="shared" si="11"/>
        <v>53000</v>
      </c>
      <c r="I50" s="4">
        <f t="shared" si="12"/>
        <v>143000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0</v>
      </c>
      <c r="D52" s="3">
        <f t="shared" ref="D52:I52" si="13">SUM(D53:D61)</f>
        <v>308100</v>
      </c>
      <c r="E52" s="3">
        <f t="shared" si="13"/>
        <v>1129</v>
      </c>
      <c r="F52" s="3">
        <f t="shared" si="13"/>
        <v>0</v>
      </c>
      <c r="G52" s="3">
        <f t="shared" si="13"/>
        <v>0</v>
      </c>
      <c r="H52" s="3">
        <f t="shared" si="13"/>
        <v>306971</v>
      </c>
      <c r="I52" s="3">
        <f t="shared" si="13"/>
        <v>306971</v>
      </c>
    </row>
    <row r="53" spans="2:9" x14ac:dyDescent="0.2">
      <c r="B53" s="16" t="s">
        <v>84</v>
      </c>
      <c r="C53" s="4">
        <v>0</v>
      </c>
      <c r="D53" s="4">
        <v>21500</v>
      </c>
      <c r="E53" s="4">
        <v>1129</v>
      </c>
      <c r="F53" s="4">
        <v>0</v>
      </c>
      <c r="G53" s="4">
        <v>0</v>
      </c>
      <c r="H53" s="4">
        <f t="shared" ref="H53:H61" si="14">D53+F53-E53-G53</f>
        <v>20371</v>
      </c>
      <c r="I53" s="4">
        <f t="shared" ref="I53:I61" si="15">C53+H53</f>
        <v>20371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286600</v>
      </c>
      <c r="E56" s="4">
        <v>0</v>
      </c>
      <c r="F56" s="4">
        <v>0</v>
      </c>
      <c r="G56" s="4">
        <v>0</v>
      </c>
      <c r="H56" s="4">
        <f t="shared" si="14"/>
        <v>286600</v>
      </c>
      <c r="I56" s="4">
        <f t="shared" si="15"/>
        <v>286600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I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I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I74" si="22">SUM(D75:D77)</f>
        <v>277233.03000000003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277233.03000000003</v>
      </c>
      <c r="I74" s="3">
        <f t="shared" si="22"/>
        <v>277233.03000000003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277233.03000000003</v>
      </c>
      <c r="E77" s="4">
        <v>0</v>
      </c>
      <c r="F77" s="4">
        <v>0</v>
      </c>
      <c r="G77" s="4">
        <v>0</v>
      </c>
      <c r="H77" s="4">
        <f t="shared" si="23"/>
        <v>277233.03000000003</v>
      </c>
      <c r="I77" s="4">
        <f t="shared" si="24"/>
        <v>277233.03000000003</v>
      </c>
    </row>
    <row r="78" spans="2:9" x14ac:dyDescent="0.2">
      <c r="B78" s="17" t="s">
        <v>109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6362100.0000000009</v>
      </c>
      <c r="D161" s="6">
        <f t="shared" ref="D161:I161" si="106">D87+D13</f>
        <v>3598868.74</v>
      </c>
      <c r="E161" s="6">
        <f t="shared" si="106"/>
        <v>1283922.47</v>
      </c>
      <c r="F161" s="6">
        <f t="shared" si="106"/>
        <v>0</v>
      </c>
      <c r="G161" s="6">
        <f t="shared" si="106"/>
        <v>0</v>
      </c>
      <c r="H161" s="6">
        <f t="shared" si="106"/>
        <v>2314946.2699999996</v>
      </c>
      <c r="I161" s="6">
        <f t="shared" si="106"/>
        <v>8677046.2700000014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ignoredErrors>
    <ignoredError sqref="C153:I159 C13:G152" unlockedFormula="1"/>
    <ignoredError sqref="H13:I152" formula="1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workbookViewId="0">
      <selection activeCell="F21" sqref="F2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PARA EL DESARROLLO INTEGRAL DE LA FAMILIA DE DR MORA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8133343.3600000003</v>
      </c>
      <c r="E11" s="71">
        <f t="shared" ref="E11:F11" si="0">SUM(E12:E20)</f>
        <v>8133343.3600000003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5657604.1899999995</v>
      </c>
      <c r="E12" s="75">
        <v>5657604.1899999995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829754.06</v>
      </c>
      <c r="E13" s="75">
        <v>829754.06000000017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918781.08</v>
      </c>
      <c r="E14" s="75">
        <v>918781.08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143000</v>
      </c>
      <c r="E15" s="75">
        <v>143000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306971</v>
      </c>
      <c r="E16" s="75">
        <v>306971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277233.03000000003</v>
      </c>
      <c r="E19" s="75">
        <v>277233.03000000003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8133343.3600000003</v>
      </c>
      <c r="E31" s="67">
        <f t="shared" ref="E31:F31" si="3">E11+E21</f>
        <v>8133343.3600000003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E21" formulaRange="1"/>
    <ignoredError sqref="F21" formula="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"/>
  <sheetViews>
    <sheetView showGridLines="0" workbookViewId="0">
      <selection activeCell="C15" sqref="C1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  <row r="15" spans="1:6" x14ac:dyDescent="0.2">
      <c r="C15" s="85" t="s">
        <v>158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showGridLines="0" workbookViewId="0">
      <selection activeCell="C15" sqref="C1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  <row r="15" spans="1:6" x14ac:dyDescent="0.2">
      <c r="C15" s="85" t="s">
        <v>165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2026-01-20T22:04:29Z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