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042025\"/>
    </mc:Choice>
  </mc:AlternateContent>
  <xr:revisionPtr revIDLastSave="0" documentId="13_ncr:1_{6C4E6537-E82A-4DE2-84BE-0BB04AF4AE9F}" xr6:coauthVersionLast="47" xr6:coauthVersionMax="47" xr10:uidLastSave="{00000000-0000-0000-0000-000000000000}"/>
  <bookViews>
    <workbookView visibility="hidden" xWindow="-120" yWindow="-120" windowWidth="21840" windowHeight="13140" firstSheet="7" activeTab="7" xr2:uid="{00000000-000D-0000-FFFF-FFFF00000000}"/>
    <workbookView visibility="hidden" xWindow="-120" yWindow="-120" windowWidth="21840" windowHeight="13140" firstSheet="7" activeTab="7" xr2:uid="{00000000-000D-0000-FFFF-FFFF01000000}"/>
    <workbookView visibility="hidden" xWindow="-120" yWindow="-120" windowWidth="21840" windowHeight="13140" xr2:uid="{00000000-000D-0000-FFFF-FFFF02000000}"/>
    <workbookView xWindow="-120" yWindow="-120" windowWidth="21840" windowHeight="13140" firstSheet="1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</workbook>
</file>

<file path=xl/calcChain.xml><?xml version="1.0" encoding="utf-8"?>
<calcChain xmlns="http://schemas.openxmlformats.org/spreadsheetml/2006/main">
  <c r="D136" i="62" l="1"/>
  <c r="C136" i="62"/>
  <c r="D134" i="62"/>
  <c r="D101" i="62" s="1"/>
  <c r="C134" i="62"/>
  <c r="D124" i="62"/>
  <c r="C124" i="62"/>
  <c r="C101" i="62" s="1"/>
  <c r="C138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<sst xmlns="http://schemas.openxmlformats.org/spreadsheetml/2006/main" count="832" uniqueCount="589">
  <si>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</si>
  <si>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</si>
  <si>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</si>
  <si>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</si>
  <si>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</si>
  <si>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</si>
  <si>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</si>
  <si>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</si>
  <si>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</si>
  <si>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</si>
  <si>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</si>
  <si>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</si>
  <si>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</si>
  <si>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</si>
  <si>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</si>
  <si>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</si>
  <si>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</si>
  <si>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</si>
  <si>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</si>
  <si>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</si>
  <si>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</si>
  <si>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</si>
  <si>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</si>
  <si>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</si>
  <si>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</si>
  <si>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</si>
  <si>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</si>
  <si>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</si>
  <si>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</si>
  <si>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</si>
  <si>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</si>
  <si>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</si>
  <si>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</si>
  <si>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</si>
  <si>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</si>
  <si>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</si>
  <si>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</si>
  <si>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</si>
  <si>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</si>
  <si>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</si>
  <si>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</si>
  <si>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</si>
  <si>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</si>
  <si>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</si>
  <si>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</si>
  <si>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</si>
  <si>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</si>
  <si>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</si>
  <si>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</si>
  <si>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</si>
  <si>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</si>
  <si>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</si>
  <si>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</si>
  <si>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</si>
  <si>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</si>
  <si>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</si>
  <si>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</si>
  <si>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</si>
  <si>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</si>
  <si>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</si>
  <si>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</si>
  <si>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</si>
  <si>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</si>
  <si>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</si>
  <si>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</si>
  <si>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</si>
  <si>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</si>
  <si>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</si>
  <si>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</si>
  <si>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</si>
  <si>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</si>
  <si>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</si>
  <si>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</si>
  <si>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</si>
  <si>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</si>
  <si>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</si>
  <si>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</si>
  <si>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</si>
  <si>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</si>
  <si>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</si>
  <si>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</si>
  <si>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</si>
  <si>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</si>
  <si>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</si>
  <si>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</si>
  <si>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</si>
  <si>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</si>
  <si>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</si>
  <si>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</si>
  <si>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</si>
  <si>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</si>
  <si>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</si>
  <si>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</si>
  <si>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</si>
  <si>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</si>
  <si>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</si>
  <si>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</si>
  <si>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</si>
  <si>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</si>
  <si>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</si>
  <si>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</si>
  <si>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</si>
  <si>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</si>
  <si>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</si>
  <si>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</si>
  <si>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</si>
  <si>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</si>
  <si>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</si>
  <si>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</si>
  <si>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</si>
  <si>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</si>
  <si>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</si>
  <si>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</si>
  <si>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</si>
  <si>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</si>
  <si>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</si>
  <si>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</si>
  <si>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</si>
  <si>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</si>
  <si>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</si>
  <si>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</si>
  <si>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</si>
  <si>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</si>
  <si>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</si>
  <si>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</si>
  <si>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</si>
  <si>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</si>
  <si>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</si>
  <si>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</si>
  <si>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</si>
  <si>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</si>
  <si>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</si>
  <si>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</si>
  <si>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</si>
  <si>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</si>
  <si>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</si>
  <si>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</si>
  <si>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</si>
  <si>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</si>
  <si>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</si>
  <si>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</si>
  <si>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</si>
  <si>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</si>
  <si>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</si>
  <si>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</si>
  <si>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</si>
  <si>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</si>
  <si>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</si>
  <si>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</si>
  <si>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</si>
  <si>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</si>
  <si>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</si>
  <si>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</si>
  <si>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</si>
  <si>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</si>
  <si>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</si>
  <si>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</si>
  <si>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</si>
  <si>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</si>
  <si>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</si>
  <si>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</si>
  <si>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</si>
  <si>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</si>
  <si>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</si>
  <si>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</si>
  <si>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</si>
  <si>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</si>
  <si>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</si>
  <si>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</si>
  <si>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</si>
  <si>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</si>
  <si>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</si>
  <si>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</si>
  <si>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</si>
  <si>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</si>
  <si>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</si>
  <si>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</si>
  <si>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</si>
  <si>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</si>
  <si>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</si>
  <si>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</si>
  <si>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</si>
  <si>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</si>
  <si>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</si>
  <si>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</si>
  <si>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</si>
  <si>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</si>
  <si>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</si>
  <si>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</si>
  <si>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</si>
  <si>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</si>
  <si>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</si>
  <si>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</si>
  <si>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</si>
  <si>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</si>
  <si>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</si>
  <si>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</si>
  <si>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</si>
  <si>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</si>
  <si>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</si>
  <si>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</si>
  <si>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</si>
  <si>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</si>
  <si>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</si>
  <si>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</si>
  <si>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</si>
  <si>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</si>
  <si>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</si>
  <si>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</si>
  <si>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</si>
  <si>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</si>
  <si>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</si>
  <si>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</si>
  <si>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</si>
  <si>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</si>
  <si>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</si>
  <si>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</si>
  <si>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</si>
  <si>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</si>
  <si>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</si>
  <si>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</si>
  <si>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</si>
  <si>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</si>
  <si>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</si>
  <si>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</si>
  <si>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</si>
  <si>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</si>
  <si>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</si>
  <si>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</si>
  <si>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</si>
  <si>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</si>
  <si>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</si>
  <si>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</si>
  <si>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</si>
  <si>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</si>
  <si>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</si>
  <si>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</si>
  <si>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</si>
  <si>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</si>
  <si>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</si>
  <si>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</si>
  <si>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</si>
  <si>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</si>
  <si>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</si>
  <si>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</si>
  <si>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</si>
  <si>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</si>
  <si>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</si>
  <si>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</si>
  <si>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</si>
  <si>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</si>
  <si>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</si>
  <si>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</si>
  <si>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</si>
  <si>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</si>
  <si>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</si>
  <si>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</si>
  <si>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</si>
  <si>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</si>
  <si>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</si>
  <si>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</si>
  <si>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</si>
  <si>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</si>
  <si>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</si>
  <si>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</si>
  <si>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</si>
  <si>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</si>
  <si>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</si>
  <si>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</si>
  <si>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</si>
  <si>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</si>
  <si>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</si>
  <si>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</si>
  <si>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</si>
  <si>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</si>
  <si>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</si>
  <si>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</si>
  <si>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</si>
  <si>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</si>
  <si>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</si>
  <si>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</si>
  <si>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</si>
  <si>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</si>
  <si>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</si>
  <si>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</si>
  <si>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</si>
  <si>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</si>
  <si>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</si>
  <si>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</si>
  <si>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</si>
  <si>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</si>
  <si>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</si>
  <si>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</si>
  <si>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</si>
  <si>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</si>
  <si>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</si>
  <si>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</si>
  <si>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</si>
  <si>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</si>
  <si>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</si>
  <si>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</si>
  <si>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</si>
  <si>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</si>
  <si>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</si>
  <si>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</si>
  <si>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</si>
  <si>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</si>
  <si>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</si>
  <si>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</si>
  <si>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</si>
  <si>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</si>
  <si>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</si>
  <si>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</si>
  <si>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</si>
  <si>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</si>
  <si>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</si>
  <si>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</si>
  <si>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</si>
  <si>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</si>
  <si>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</si>
  <si>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</si>
  <si>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</si>
  <si>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</si>
  <si>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</si>
  <si>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</si>
  <si>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</si>
  <si>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</si>
  <si>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</si>
  <si>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</si>
  <si>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</si>
  <si>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</si>
  <si>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</si>
  <si>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</si>
  <si>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</si>
  <si>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</si>
  <si>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</si>
  <si>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</si>
  <si>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</si>
  <si>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</si>
  <si>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</si>
  <si>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</si>
  <si>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</si>
  <si>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</si>
  <si>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</si>
  <si>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</si>
  <si>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</si>
  <si>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</si>
  <si>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</si>
  <si>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</si>
  <si>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</si>
  <si>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</si>
  <si>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</si>
  <si>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</si>
  <si>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</si>
  <si>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</si>
  <si>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</si>
  <si>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</si>
  <si>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</si>
  <si>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</si>
  <si>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</si>
  <si>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</si>
  <si>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</si>
  <si>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</si>
  <si>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</si>
  <si>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</si>
  <si>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</si>
  <si>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</si>
  <si>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</si>
  <si>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</si>
  <si>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</si>
  <si>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</si>
  <si>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</si>
  <si>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</si>
  <si>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</si>
  <si>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</si>
  <si>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</si>
  <si>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</si>
  <si>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</si>
  <si>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</si>
  <si>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</si>
  <si>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</si>
  <si>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</si>
  <si>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</si>
  <si>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</si>
  <si>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</si>
  <si>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</si>
  <si>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</si>
  <si>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</si>
  <si>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</si>
  <si>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</si>
  <si>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</si>
  <si>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</si>
  <si>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</si>
  <si>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</si>
  <si>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</si>
  <si>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</si>
  <si>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</si>
  <si>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</si>
  <si>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</si>
  <si>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</si>
  <si>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</si>
  <si>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</si>
  <si>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</si>
  <si>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</si>
  <si>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</si>
  <si>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</si>
  <si>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</si>
  <si>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</si>
  <si>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</si>
  <si>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</si>
  <si>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</si>
  <si>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</si>
  <si>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</si>
  <si>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</si>
  <si>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</si>
  <si>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</si>
  <si>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</si>
  <si>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</si>
  <si>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</si>
  <si>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</si>
  <si>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</si>
  <si>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</si>
  <si>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</si>
  <si>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</si>
  <si>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</si>
  <si>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</si>
  <si>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</si>
  <si>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</si>
  <si>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</si>
  <si>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</si>
  <si>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</si>
  <si>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</si>
  <si>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</si>
  <si>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</si>
  <si>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</si>
  <si>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</si>
  <si>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</si>
  <si>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</si>
  <si>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</si>
  <si>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</si>
  <si>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</si>
  <si>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</si>
  <si>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</si>
  <si>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</si>
  <si>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</si>
  <si>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</si>
  <si>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</si>
  <si>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</si>
  <si>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</si>
  <si>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</si>
  <si>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</si>
  <si>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</si>
  <si>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</si>
  <si>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</si>
  <si>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</si>
  <si>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</si>
  <si>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</si>
  <si>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</si>
  <si>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</si>
  <si>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</si>
  <si>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</si>
  <si>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</si>
  <si>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</si>
  <si>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</si>
  <si>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</si>
  <si>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</si>
  <si>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</si>
  <si>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</si>
  <si>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</si>
  <si>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</si>
  <si>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</si>
  <si>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</si>
  <si>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</si>
  <si>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</si>
  <si>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</si>
  <si>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</si>
  <si>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</si>
  <si>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</si>
  <si>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</si>
  <si>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</si>
  <si>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</si>
  <si>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</si>
  <si>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</si>
  <si>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</si>
  <si>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</si>
  <si>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</si>
  <si>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</si>
  <si>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</si>
  <si>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</si>
  <si>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</si>
  <si>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</si>
  <si>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</si>
  <si>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</si>
  <si>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</si>
  <si>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</si>
  <si>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</si>
  <si>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</si>
  <si>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</si>
  <si>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</si>
  <si>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</si>
  <si>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</si>
  <si>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</si>
  <si>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</si>
  <si>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</si>
  <si>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</si>
  <si>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</si>
  <si>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</si>
  <si>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</si>
  <si>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</si>
  <si>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</si>
  <si>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</si>
  <si>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</si>
  <si>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</si>
  <si>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</si>
  <si>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</si>
  <si>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</si>
  <si>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</si>
  <si>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</si>
  <si>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</si>
  <si>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</si>
  <si>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</si>
  <si>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</si>
  <si>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</si>
  <si>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</si>
  <si>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</si>
  <si>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</si>
  <si>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</si>
  <si>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</si>
  <si>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</si>
  <si>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</si>
  <si>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</si>
  <si>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</si>
  <si>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</si>
  <si>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</si>
  <si>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</si>
  <si>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</si>
  <si>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</si>
  <si>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</si>
  <si>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</si>
  <si>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</si>
  <si>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</si>
  <si>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</si>
  <si>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</si>
  <si>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</si>
  <si>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</si>
  <si>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</si>
  <si>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</si>
  <si>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</si>
  <si>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</si>
  <si>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</si>
  <si>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</si>
  <si>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</si>
  <si>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</si>
  <si>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</si>
  <si>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</si>
  <si>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</si>
  <si>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</si>
  <si>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</si>
  <si>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</si>
  <si>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</si>
  <si>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</si>
  <si>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</si>
  <si>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</si>
  <si>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</si>
  <si>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</si>
  <si>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</si>
  <si>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</si>
  <si>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</si>
  <si>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</si>
  <si>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</si>
  <si>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</si>
  <si>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</si>
  <si>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</si>
  <si>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</si>
  <si>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</si>
  <si>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</si>
  <si>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</si>
  <si>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</si>
  <si>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</si>
  <si>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</si>
  <si>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</si>
  <si>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</si>
  <si>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</si>
  <si>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</si>
  <si>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</si>
  <si>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</si>
  <si>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</si>
  <si>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SISTEMA DIF MUNICIPAL DR MORA,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</si>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</sst>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48</xdr:row>
      <xdr:rowOff>0</xdr:rowOff>
    </xdr:from>
    <xdr:to>
      <xdr:col>4</xdr:col>
      <xdr:colOff>63500</xdr:colOff>
      <xdr:row>51</xdr:row>
      <xdr:rowOff>84867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5A8576-1FA3-483E-B04B-1A109378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418917"/>
          <a:ext cx="7694083" cy="5293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218</xdr:row>
      <xdr:rowOff>0</xdr:rowOff>
    </xdr:from>
    <xdr:to>
      <xdr:col>4</xdr:col>
      <xdr:colOff>95250</xdr:colOff>
      <xdr:row>221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ED4B54-F848-45D8-8E3F-163E345EA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147000"/>
          <a:ext cx="7419975" cy="5082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177</xdr:row>
      <xdr:rowOff>0</xdr:rowOff>
    </xdr:from>
    <xdr:to>
      <xdr:col>4</xdr:col>
      <xdr:colOff>247650</xdr:colOff>
      <xdr:row>180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B14AEE-4D24-4065-93F6-741BAD496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5288875"/>
          <a:ext cx="7591425" cy="5082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0</xdr:rowOff>
    </xdr:from>
    <xdr:to>
      <xdr:col>4</xdr:col>
      <xdr:colOff>762000</xdr:colOff>
      <xdr:row>39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0E0F61-A0D0-4158-873A-85F74C0C2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143500"/>
          <a:ext cx="7286625" cy="5082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144</xdr:row>
      <xdr:rowOff>0</xdr:rowOff>
    </xdr:from>
    <xdr:to>
      <xdr:col>4</xdr:col>
      <xdr:colOff>600075</xdr:colOff>
      <xdr:row>147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161DCE-374B-4199-B1E4-E0B277F09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716875"/>
          <a:ext cx="7600950" cy="50820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0</xdr:rowOff>
    </xdr:from>
    <xdr:to>
      <xdr:col>5</xdr:col>
      <xdr:colOff>114300</xdr:colOff>
      <xdr:row>30</xdr:row>
      <xdr:rowOff>70051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5E985E-16DC-4CC5-B3CE-BBFF0E580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762375"/>
          <a:ext cx="7305675" cy="49867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0</xdr:rowOff>
    </xdr:from>
    <xdr:to>
      <xdr:col>4</xdr:col>
      <xdr:colOff>609600</xdr:colOff>
      <xdr:row>49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C54423-9DFC-4F8B-A464-1D6DA3470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477000"/>
          <a:ext cx="6962775" cy="50820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63</xdr:row>
      <xdr:rowOff>0</xdr:rowOff>
    </xdr:from>
    <xdr:to>
      <xdr:col>4</xdr:col>
      <xdr:colOff>371475</xdr:colOff>
      <xdr:row>66</xdr:row>
      <xdr:rowOff>79576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94DCFC2-29B3-423F-84E2-1F558B93F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248775"/>
          <a:ext cx="7934325" cy="50820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</sheetPr>
  <dimension ref="A1:D45"/>
  <sheetViews>
    <sheetView workbookViewId="0"/>
    <sheetView workbookViewId="1"/>
    <sheetView tabSelected="1" workbookViewId="2">
      <selection activeCell="B1" sqref="B1"/>
    </sheetView>
    <sheetView topLeftCell="A22" zoomScale="90" zoomScaleNormal="90" workbookViewId="3">
      <selection activeCell="A49" sqref="A49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4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80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06" workbookViewId="3">
      <selection activeCell="A219" sqref="A219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SISTEMA DIF MUNICIPAL DR MORA,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31 DE DICIEMBRE DEL 2025</v>
      </c>
      <c r="B3" s="159"/>
      <c r="C3" s="159"/>
      <c r="D3" s="127" t="s">
        <v>3</v>
      </c>
      <c r="E3" s="20">
        <f>'Notas a los Edos Financieros'!D3</f>
        <v>4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8013298.3499999996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709963.02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6267.52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6267.52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703695.5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703695.5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7303335.3300000001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>
        <f>IFERROR(C65/$C$64,"")</f>
        <v>0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7826372.3600000003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7406139.3300000001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5657604.1900000004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3911090.94</v>
      </c>
      <c r="D97" s="125">
        <f t="shared" ref="D97:D102" si="8">IFERROR(C97/$C$96,"")</f>
        <v>0.69129808460496056</v>
      </c>
      <c r="E97" s="43"/>
    </row>
    <row r="98" spans="1:5" x14ac:dyDescent="0.2">
      <c r="A98" s="45">
        <v>5112</v>
      </c>
      <c r="B98" s="43" t="s">
        <v>268</v>
      </c>
      <c r="C98" s="46">
        <v>136037.07999999999</v>
      </c>
      <c r="D98" s="125">
        <f t="shared" si="8"/>
        <v>2.4044997746652187E-2</v>
      </c>
      <c r="E98" s="43"/>
    </row>
    <row r="99" spans="1:5" x14ac:dyDescent="0.2">
      <c r="A99" s="45">
        <v>5113</v>
      </c>
      <c r="B99" s="43" t="s">
        <v>269</v>
      </c>
      <c r="C99" s="46">
        <v>833548.24</v>
      </c>
      <c r="D99" s="125">
        <f t="shared" si="8"/>
        <v>0.1473323710897492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776927.93</v>
      </c>
      <c r="D101" s="125">
        <f t="shared" si="8"/>
        <v>0.13732454655863793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829754.06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77639.89</v>
      </c>
      <c r="D104" s="125">
        <f t="shared" ref="D104:D112" si="9">IFERROR(C104/$C$103,"")</f>
        <v>9.3569762105171247E-2</v>
      </c>
      <c r="E104" s="43"/>
    </row>
    <row r="105" spans="1:5" x14ac:dyDescent="0.2">
      <c r="A105" s="45">
        <v>5122</v>
      </c>
      <c r="B105" s="43" t="s">
        <v>275</v>
      </c>
      <c r="C105" s="46">
        <v>294669.46999999997</v>
      </c>
      <c r="D105" s="125">
        <f t="shared" si="9"/>
        <v>0.35512868716785784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7259.25</v>
      </c>
      <c r="D107" s="125">
        <f t="shared" si="9"/>
        <v>8.748676686197835E-3</v>
      </c>
      <c r="E107" s="43"/>
    </row>
    <row r="108" spans="1:5" x14ac:dyDescent="0.2">
      <c r="A108" s="45">
        <v>5125</v>
      </c>
      <c r="B108" s="43" t="s">
        <v>278</v>
      </c>
      <c r="C108" s="46">
        <v>202122.52</v>
      </c>
      <c r="D108" s="125">
        <f t="shared" si="9"/>
        <v>0.24359328835341881</v>
      </c>
      <c r="E108" s="43"/>
    </row>
    <row r="109" spans="1:5" x14ac:dyDescent="0.2">
      <c r="A109" s="45">
        <v>5126</v>
      </c>
      <c r="B109" s="43" t="s">
        <v>279</v>
      </c>
      <c r="C109" s="46">
        <v>230071.13</v>
      </c>
      <c r="D109" s="125">
        <f t="shared" si="9"/>
        <v>0.27727629317053293</v>
      </c>
      <c r="E109" s="43"/>
    </row>
    <row r="110" spans="1:5" x14ac:dyDescent="0.2">
      <c r="A110" s="45">
        <v>5127</v>
      </c>
      <c r="B110" s="43" t="s">
        <v>280</v>
      </c>
      <c r="C110" s="46">
        <v>7831.93</v>
      </c>
      <c r="D110" s="125">
        <f t="shared" si="9"/>
        <v>9.438857099415698E-3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10159.870000000001</v>
      </c>
      <c r="D112" s="125">
        <f t="shared" si="9"/>
        <v>1.224443541740549E-2</v>
      </c>
      <c r="E112" s="43"/>
    </row>
    <row r="113" spans="1:5" x14ac:dyDescent="0.2">
      <c r="A113" s="116">
        <v>5130</v>
      </c>
      <c r="B113" s="119" t="s">
        <v>283</v>
      </c>
      <c r="C113" s="117">
        <v>918781.08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119065.82</v>
      </c>
      <c r="D114" s="125">
        <f t="shared" ref="D114:D122" si="10">IFERROR(C114/$C$113,"")</f>
        <v>0.12959106645948784</v>
      </c>
      <c r="E114" s="43"/>
    </row>
    <row r="115" spans="1:5" x14ac:dyDescent="0.2">
      <c r="A115" s="45">
        <v>5132</v>
      </c>
      <c r="B115" s="43" t="s">
        <v>285</v>
      </c>
      <c r="C115" s="46">
        <v>14400</v>
      </c>
      <c r="D115" s="125">
        <f t="shared" si="10"/>
        <v>1.5672939194612063E-2</v>
      </c>
      <c r="E115" s="43"/>
    </row>
    <row r="116" spans="1:5" x14ac:dyDescent="0.2">
      <c r="A116" s="45">
        <v>5133</v>
      </c>
      <c r="B116" s="43" t="s">
        <v>286</v>
      </c>
      <c r="C116" s="46">
        <v>52196.28</v>
      </c>
      <c r="D116" s="125">
        <f t="shared" si="10"/>
        <v>5.6810355737843446E-2</v>
      </c>
      <c r="E116" s="43"/>
    </row>
    <row r="117" spans="1:5" x14ac:dyDescent="0.2">
      <c r="A117" s="45">
        <v>5134</v>
      </c>
      <c r="B117" s="43" t="s">
        <v>287</v>
      </c>
      <c r="C117" s="46">
        <v>49868.18</v>
      </c>
      <c r="D117" s="125">
        <f t="shared" si="10"/>
        <v>5.4276455061525647E-2</v>
      </c>
      <c r="E117" s="43"/>
    </row>
    <row r="118" spans="1:5" x14ac:dyDescent="0.2">
      <c r="A118" s="45">
        <v>5135</v>
      </c>
      <c r="B118" s="43" t="s">
        <v>288</v>
      </c>
      <c r="C118" s="46">
        <v>177032.41</v>
      </c>
      <c r="D118" s="125">
        <f t="shared" si="10"/>
        <v>0.19268181926428002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19920.009999999998</v>
      </c>
      <c r="D120" s="125">
        <f t="shared" si="10"/>
        <v>2.1680910103198902E-2</v>
      </c>
      <c r="E120" s="43"/>
    </row>
    <row r="121" spans="1:5" x14ac:dyDescent="0.2">
      <c r="A121" s="45">
        <v>5138</v>
      </c>
      <c r="B121" s="43" t="s">
        <v>291</v>
      </c>
      <c r="C121" s="46">
        <v>317585.38</v>
      </c>
      <c r="D121" s="125">
        <f t="shared" si="10"/>
        <v>0.34565946873873371</v>
      </c>
      <c r="E121" s="43"/>
    </row>
    <row r="122" spans="1:5" x14ac:dyDescent="0.2">
      <c r="A122" s="45">
        <v>5139</v>
      </c>
      <c r="B122" s="43" t="s">
        <v>292</v>
      </c>
      <c r="C122" s="46">
        <v>168713</v>
      </c>
      <c r="D122" s="125">
        <f t="shared" si="10"/>
        <v>0.18362698544031839</v>
      </c>
      <c r="E122" s="43"/>
    </row>
    <row r="123" spans="1:5" x14ac:dyDescent="0.2">
      <c r="A123" s="116">
        <v>5200</v>
      </c>
      <c r="B123" s="120" t="s">
        <v>293</v>
      </c>
      <c r="C123" s="117">
        <v>143000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143000</v>
      </c>
      <c r="D147" s="125">
        <f t="shared" ref="D147:D152" si="11">IFERROR(C147/$C$147,"")</f>
        <v>1</v>
      </c>
      <c r="E147" s="43"/>
    </row>
    <row r="148" spans="1:5" x14ac:dyDescent="0.2">
      <c r="A148" s="45">
        <v>5281</v>
      </c>
      <c r="B148" s="43" t="s">
        <v>316</v>
      </c>
      <c r="C148" s="46">
        <v>143000</v>
      </c>
      <c r="D148" s="125">
        <f t="shared" si="11"/>
        <v>1</v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>
        <f t="shared" si="11"/>
        <v>0</v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>
        <f t="shared" si="11"/>
        <v>0</v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>
        <f t="shared" si="11"/>
        <v>0</v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>
        <f t="shared" si="11"/>
        <v>0</v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277233.03000000003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277233.03000000003</v>
      </c>
      <c r="D165" s="125">
        <f>IFERROR(C165/$C$163,"")</f>
        <v>1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workbookViewId="3">
      <selection activeCell="A178" sqref="A178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12.5703125" style="15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SISTEMA DIF MUNICIPAL DR MORA,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31 DE DICIEMBRE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4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271.20999999999998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294.04000000000002</v>
      </c>
      <c r="D21" s="19">
        <v>294.04000000000002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511131.3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121621.34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56610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286600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46299.96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160222.04999999999</v>
      </c>
      <c r="D110" s="19">
        <v>160222.04999999999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1453.93</v>
      </c>
      <c r="D111" s="19">
        <v>1453.93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36478.42</v>
      </c>
      <c r="D112" s="19">
        <v>36478.42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82987.11</v>
      </c>
      <c r="D117" s="19">
        <v>82987.11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39302.589999999997</v>
      </c>
      <c r="D119" s="19">
        <v>39302.589999999997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0866141732283472" right="0.70866141732283472" top="0.74803149606299213" bottom="0.74803149606299213" header="0.31496062992125984" footer="0.31496062992125984"/>
  <pageSetup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16" workbookViewId="3">
      <selection activeCell="I40" sqref="I40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31 DE DICIEMBRE DEL 2025</v>
      </c>
      <c r="B3" s="162"/>
      <c r="C3" s="162"/>
      <c r="D3" s="22" t="s">
        <v>3</v>
      </c>
      <c r="E3" s="23">
        <f>'Notas a los Edos Financieros'!D3</f>
        <v>4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186925.99</v>
      </c>
    </row>
    <row r="16" spans="1:5" x14ac:dyDescent="0.2">
      <c r="A16" s="28">
        <v>3220</v>
      </c>
      <c r="B16" s="24" t="s">
        <v>383</v>
      </c>
      <c r="C16" s="29">
        <v>1102289.32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0866141732283472" right="0.31496062992125984" top="0.74803149606299213" bottom="0.74803149606299213" header="0.31496062992125984" footer="0.31496062992125984"/>
  <pageSetup scale="75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33" zoomScaleNormal="100" workbookViewId="3">
      <selection activeCell="A145" sqref="A145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31 DE DICIEMBRE DEL 2025</v>
      </c>
      <c r="B3" s="162"/>
      <c r="C3" s="162"/>
      <c r="D3" s="22" t="s">
        <v>3</v>
      </c>
      <c r="E3" s="23">
        <f>'Notas a los Edos Financieros'!D3</f>
        <v>4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937740.81</v>
      </c>
      <c r="D10" s="29">
        <v>1043045.21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937740.81</v>
      </c>
      <c r="D16" s="89">
        <f>SUM(D9:D15)</f>
        <v>1043045.21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511131.3</v>
      </c>
      <c r="D29" s="89">
        <f>SUM(D30:D37)</f>
        <v>306971</v>
      </c>
    </row>
    <row r="30" spans="1:4" x14ac:dyDescent="0.2">
      <c r="A30" s="28">
        <v>1241</v>
      </c>
      <c r="B30" s="24" t="s">
        <v>118</v>
      </c>
      <c r="C30" s="29">
        <v>121621.34</v>
      </c>
      <c r="D30" s="29">
        <v>20371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56610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286600</v>
      </c>
      <c r="D33" s="29">
        <v>286600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46299.96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511131.3</v>
      </c>
      <c r="D44" s="89">
        <f>D21+D29+D38</f>
        <v>306971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186925.99</v>
      </c>
      <c r="D48" s="89">
        <v>487685.14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186925.99</v>
      </c>
      <c r="D138" s="155">
        <f>D48+D49-D101</f>
        <v>487685.14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0866141732283472" right="0.31496062992125984" top="0.74803149606299213" bottom="0.74803149606299213" header="0.31496062992125984" footer="0.31496062992125984"/>
  <pageSetup scale="70" orientation="portrait" r:id="rId1"/>
  <rowBreaks count="1" manualBreakCount="1">
    <brk id="80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A28" sqref="A28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SISTEMA DIF MUNICIPAL DR MORA,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31 DE DICIEMBRE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8013298.3499999996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8013298.3499999996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78"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5" workbookViewId="3">
      <selection activeCell="A47" sqref="A47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SISTEMA DIF MUNICIPAL DR MORA,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31 DE DICIEMBRE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8133343.3600000003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306971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20371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286600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7826372.3600000003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0" orientation="portrait" horizontalDpi="0" verticalDpi="0" r:id="rId1"/>
  <ignoredErrors>
    <ignoredError sqref="A18:A29 A32:A34 A37:A38 A35:A36" numberStoredAsText="1"/>
    <ignoredError sqref="A1:C1 A3:C3 B2:C2" unlocked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A40" workbookViewId="3">
      <selection activeCell="A63" sqref="A63"/>
    </sheetView>
  </sheetViews>
  <sheetFormatPr baseColWidth="10" defaultColWidth="9.140625" defaultRowHeight="11.25" x14ac:dyDescent="0.2"/>
  <cols>
    <col min="1" max="1" width="12.85546875" style="24" customWidth="1"/>
    <col min="2" max="2" width="68.85546875" style="24" customWidth="1"/>
    <col min="3" max="6" width="15.85546875" style="24" customWidth="1"/>
    <col min="7" max="7" width="12.28515625" style="24" customWidth="1"/>
    <col min="8" max="8" width="9.5703125" style="24" customWidth="1"/>
    <col min="9" max="9" width="12.28515625" style="24" customWidth="1"/>
    <col min="10" max="10" width="10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SISTEMA DIF MUNICIPAL DR MORA,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31 DE DICIEMBRE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4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6362100</v>
      </c>
    </row>
    <row r="42" spans="1:6" x14ac:dyDescent="0.2">
      <c r="A42" s="24">
        <v>8120</v>
      </c>
      <c r="B42" s="135" t="s">
        <v>515</v>
      </c>
      <c r="C42" s="148">
        <v>663747.92000000004</v>
      </c>
    </row>
    <row r="43" spans="1:6" x14ac:dyDescent="0.2">
      <c r="A43" s="24">
        <v>8130</v>
      </c>
      <c r="B43" s="135" t="s">
        <v>516</v>
      </c>
      <c r="C43" s="148">
        <v>2314946.27</v>
      </c>
    </row>
    <row r="44" spans="1:6" x14ac:dyDescent="0.2">
      <c r="A44" s="24">
        <v>8140</v>
      </c>
      <c r="B44" s="135" t="s">
        <v>517</v>
      </c>
      <c r="C44" s="148">
        <v>8013298.3499999996</v>
      </c>
    </row>
    <row r="45" spans="1:6" ht="12" thickBot="1" x14ac:dyDescent="0.25">
      <c r="A45" s="24">
        <v>8150</v>
      </c>
      <c r="B45" s="136" t="s">
        <v>518</v>
      </c>
      <c r="C45" s="149">
        <v>8013298.3499999996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6362100</v>
      </c>
    </row>
    <row r="51" spans="1:3" x14ac:dyDescent="0.2">
      <c r="A51" s="24">
        <v>8220</v>
      </c>
      <c r="B51" s="135" t="s">
        <v>520</v>
      </c>
      <c r="C51" s="137">
        <v>411585.83</v>
      </c>
    </row>
    <row r="52" spans="1:3" x14ac:dyDescent="0.2">
      <c r="A52" s="24">
        <v>8230</v>
      </c>
      <c r="B52" s="135" t="s">
        <v>521</v>
      </c>
      <c r="C52" s="137">
        <v>2314946.27</v>
      </c>
    </row>
    <row r="53" spans="1:3" x14ac:dyDescent="0.2">
      <c r="A53" s="24">
        <v>8240</v>
      </c>
      <c r="B53" s="135" t="s">
        <v>522</v>
      </c>
      <c r="C53" s="137">
        <v>132117.07999999999</v>
      </c>
    </row>
    <row r="54" spans="1:3" x14ac:dyDescent="0.2">
      <c r="A54" s="24">
        <v>8250</v>
      </c>
      <c r="B54" s="135" t="s">
        <v>523</v>
      </c>
      <c r="C54" s="137">
        <v>8133343.3600000003</v>
      </c>
    </row>
    <row r="55" spans="1:3" x14ac:dyDescent="0.2">
      <c r="A55" s="24">
        <v>8260</v>
      </c>
      <c r="B55" s="135" t="s">
        <v>524</v>
      </c>
      <c r="C55" s="137">
        <v>8133343.3600000003</v>
      </c>
    </row>
    <row r="56" spans="1:3" ht="12" thickBot="1" x14ac:dyDescent="0.25">
      <c r="A56" s="24">
        <v>8270</v>
      </c>
      <c r="B56" s="136" t="s">
        <v>525</v>
      </c>
      <c r="C56" s="138">
        <v>8133343.3600000003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31496062992125984" right="0.31496062992125984" top="0.74803149606299213" bottom="0.74803149606299213" header="0.31496062992125984" footer="0.31496062992125984"/>
  <pageSetup scale="65" orientation="landscape" horizontalDpi="4294967293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2026-01-21T22:25:07Z</cp:lastPrinted>
  <dcterms:created xsi:type="dcterms:W3CDTF">2012-12-11T20:36:24Z</dcterms:created>
  <dcterms:modified xsi:type="dcterms:W3CDTF">2026-01-21T22:31:50Z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