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C:\Sistecad\Contacad\salen\042025\"/>
    </mc:Choice>
  </mc:AlternateContent>
  <xr:revisionPtr revIDLastSave="0" documentId="8_{CC955EA0-3F74-482A-BEC9-E2622EC31CB4}" xr6:coauthVersionLast="47" xr6:coauthVersionMax="47" xr10:uidLastSave="{00000000-0000-0000-0000-000000000000}"/>
  <bookViews>
    <workbookView xWindow="390" yWindow="390" windowWidth="21600" windowHeight="11295" firstSheet="8" activeTab="13"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C29" i="12" s="1"/>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E29" i="12" l="1"/>
  <c r="G29" i="12"/>
  <c r="F29" i="12"/>
  <c r="D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C8" i="3"/>
  <c r="C20" i="3" s="1"/>
  <c r="F65" i="6"/>
  <c r="E65" i="6"/>
  <c r="G27" i="9"/>
  <c r="C65" i="6"/>
  <c r="C9" i="9"/>
  <c r="E29"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E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<sst xmlns="http://schemas.openxmlformats.org/spreadsheetml/2006/main" count="789" uniqueCount="543">
  <si>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</si>
  <si>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</si>
  <si>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</si>
  <si>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</si>
  <si>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</si>
  <si>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</si>
  <si>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</si>
  <si>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</si>
  <si>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</si>
  <si>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</si>
  <si>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</si>
  <si>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</si>
  <si>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</si>
  <si>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</si>
  <si>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</si>
  <si>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</si>
  <si>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</si>
  <si>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</si>
  <si>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</si>
  <si>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</si>
  <si>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</si>
  <si>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</si>
  <si>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</si>
  <si>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</si>
  <si>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</si>
  <si>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</si>
  <si>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</si>
  <si>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</si>
  <si>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</si>
  <si>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</si>
  <si>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</si>
  <si>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</si>
  <si>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</si>
  <si>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</si>
  <si>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</si>
  <si>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</si>
  <si>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</si>
  <si>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</si>
  <si>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</si>
  <si>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</si>
  <si>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</si>
  <si>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</si>
  <si>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</si>
  <si>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</si>
  <si>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</si>
  <si>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</si>
  <si>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</si>
  <si>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</si>
  <si>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</si>
  <si>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</si>
  <si>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</si>
  <si>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</si>
  <si>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</si>
  <si>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</si>
  <si>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</si>
  <si>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</si>
  <si>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</si>
  <si>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</si>
  <si>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</si>
  <si>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</si>
  <si>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</si>
  <si>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</si>
  <si>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</si>
  <si>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</si>
  <si>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</si>
  <si>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</si>
  <si>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</si>
  <si>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</si>
  <si>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</si>
  <si>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</si>
  <si>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</si>
  <si>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</si>
  <si>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</si>
  <si>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</si>
  <si>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</si>
  <si>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</si>
  <si>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</si>
  <si>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</si>
  <si>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</si>
  <si>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</si>
  <si>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</si>
  <si>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</si>
  <si>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</si>
  <si>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</si>
  <si>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</si>
  <si>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</si>
  <si>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</si>
  <si>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</si>
  <si>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</si>
  <si>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</si>
  <si>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</si>
  <si>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</si>
  <si>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</si>
  <si>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</si>
  <si>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</si>
  <si>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</si>
  <si>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</si>
  <si>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</si>
  <si>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</si>
  <si>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</si>
  <si>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</si>
  <si>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</si>
  <si>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</si>
  <si>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</si>
  <si>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</si>
  <si>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</si>
  <si>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</si>
  <si>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</si>
  <si>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</si>
  <si>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</si>
  <si>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</si>
  <si>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</si>
  <si>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</si>
  <si>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</si>
  <si>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</si>
  <si>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</si>
  <si>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</si>
  <si>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</si>
  <si>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</si>
  <si>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</si>
  <si>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</si>
  <si>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</si>
  <si>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</si>
  <si>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</si>
  <si>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</si>
  <si>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</si>
  <si>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</si>
  <si>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</si>
  <si>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</si>
  <si>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</si>
  <si>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</si>
  <si>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</si>
  <si>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</si>
  <si>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</si>
  <si>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</si>
  <si>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</si>
  <si>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</si>
  <si>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</si>
  <si>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</si>
  <si>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</si>
  <si>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</si>
  <si>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</si>
  <si>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</si>
  <si>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</si>
  <si>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</si>
  <si>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</si>
  <si>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</si>
  <si>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</si>
  <si>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</si>
  <si>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</si>
  <si>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</si>
  <si>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</si>
  <si>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</si>
  <si>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</si>
  <si>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</si>
  <si>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</si>
  <si>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</si>
  <si>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</si>
  <si>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</si>
  <si>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</si>
  <si>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</si>
  <si>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</si>
  <si>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</si>
  <si>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</si>
  <si>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</si>
  <si>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</si>
  <si>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</si>
  <si>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</si>
  <si>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</si>
  <si>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</si>
  <si>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</si>
  <si>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</si>
  <si>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</si>
  <si>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</si>
  <si>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</si>
  <si>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</si>
  <si>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</si>
  <si>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</si>
  <si>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</si>
  <si>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</si>
  <si>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</si>
  <si>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</si>
  <si>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</si>
  <si>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</si>
  <si>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</si>
  <si>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</si>
  <si>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</si>
  <si>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</si>
  <si>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</si>
  <si>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</si>
  <si>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</si>
  <si>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</si>
  <si>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</si>
  <si>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</si>
  <si>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</si>
  <si>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</si>
  <si>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</si>
  <si>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</si>
  <si>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</si>
  <si>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</si>
  <si>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</si>
  <si>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</si>
  <si>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</si>
  <si>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</si>
  <si>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</si>
  <si>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</si>
  <si>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</si>
  <si>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</si>
  <si>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</si>
  <si>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</si>
  <si>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</si>
  <si>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</si>
  <si>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</si>
  <si>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</si>
  <si>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</si>
  <si>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</si>
  <si>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</si>
  <si>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</si>
  <si>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</si>
  <si>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</si>
  <si>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</si>
  <si>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</si>
  <si>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</si>
  <si>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</si>
  <si>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</si>
  <si>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</si>
  <si>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</si>
  <si>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</si>
  <si>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</si>
  <si>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</si>
  <si>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</si>
  <si>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</si>
  <si>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</si>
  <si>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</si>
  <si>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</si>
  <si>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</si>
  <si>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</si>
  <si>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</si>
  <si>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</si>
  <si>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</si>
  <si>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</si>
  <si>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</si>
  <si>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</si>
  <si>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</si>
  <si>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</si>
  <si>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</si>
  <si>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</si>
  <si>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</si>
  <si>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</si>
  <si>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</si>
  <si>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</si>
  <si>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</si>
  <si>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</si>
  <si>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</si>
  <si>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</si>
  <si>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</si>
  <si>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</si>
  <si>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</si>
  <si>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</si>
  <si>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</si>
  <si>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</si>
  <si>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</si>
  <si>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</si>
  <si>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</si>
  <si>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</si>
  <si>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</si>
  <si>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</si>
  <si>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</si>
  <si>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</si>
  <si>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</si>
  <si>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</si>
  <si>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</si>
  <si>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</si>
  <si>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</si>
  <si>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</si>
  <si>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</si>
  <si>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</si>
  <si>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</si>
  <si>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</si>
  <si>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</si>
  <si>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</si>
  <si>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</si>
  <si>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</si>
  <si>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</si>
  <si>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</si>
  <si>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</si>
  <si>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</si>
  <si>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</si>
  <si>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</si>
  <si>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</si>
  <si>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</si>
  <si>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</si>
  <si>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</si>
  <si>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</si>
  <si>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</si>
  <si>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</si>
  <si>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</si>
  <si>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</si>
  <si>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</si>
  <si>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</si>
  <si>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</si>
  <si>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</si>
  <si>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</si>
  <si>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</si>
  <si>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</si>
  <si>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</si>
  <si>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</si>
  <si>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</si>
  <si>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</si>
  <si>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</si>
  <si>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</si>
  <si>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</si>
  <si>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</si>
  <si>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</si>
  <si>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</si>
  <si>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</si>
  <si>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</si>
  <si>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</si>
  <si>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</si>
  <si>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</si>
  <si>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</si>
  <si>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</si>
  <si>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</si>
  <si>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</si>
  <si>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</si>
  <si>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</si>
  <si>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</si>
  <si>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</si>
  <si>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</si>
  <si>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</si>
  <si>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</si>
  <si>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</si>
  <si>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</si>
  <si>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</si>
  <si>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</si>
  <si>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</si>
  <si>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</si>
  <si>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</si>
  <si>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</si>
  <si>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</si>
  <si>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</si>
  <si>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</si>
  <si>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</si>
  <si>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</si>
  <si>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</si>
  <si>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</si>
  <si>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</si>
  <si>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</si>
  <si>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</si>
  <si>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</si>
  <si>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</si>
  <si>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</si>
  <si>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</si>
  <si>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</si>
  <si>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</si>
  <si>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</si>
  <si>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</si>
  <si>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</si>
  <si>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</si>
  <si>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</si>
  <si>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</si>
  <si>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</si>
  <si>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</si>
  <si>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</si>
  <si>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</si>
  <si>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</si>
  <si>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</si>
  <si>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</si>
  <si>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</si>
  <si>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</si>
  <si>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</si>
  <si>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</si>
  <si>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</si>
  <si>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</si>
  <si>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</si>
  <si>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</si>
  <si>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</si>
  <si>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</si>
  <si>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</si>
  <si>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</si>
  <si>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</si>
  <si>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</si>
  <si>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</si>
  <si>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</si>
  <si>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</si>
  <si>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</si>
  <si>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</si>
  <si>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</si>
  <si>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</si>
  <si>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</si>
  <si>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</si>
  <si>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</si>
  <si>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</si>
  <si>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</si>
  <si>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</si>
  <si>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</si>
  <si>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</si>
  <si>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</si>
  <si>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</si>
  <si>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</si>
  <si>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</si>
  <si>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</si>
  <si>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</si>
  <si>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</si>
  <si>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</si>
  <si>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</si>
  <si>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</si>
  <si>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</si>
  <si>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</si>
  <si>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</si>
  <si>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</si>
  <si>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</si>
  <si>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</si>
  <si>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</si>
  <si>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</si>
  <si>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</si>
  <si>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</si>
  <si>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</si>
  <si>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</si>
  <si>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</si>
  <si>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</si>
  <si>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</si>
  <si>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</si>
  <si>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</si>
  <si>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</si>
  <si>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</si>
  <si>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</si>
  <si>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</si>
  <si>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</si>
  <si>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</si>
  <si>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</si>
  <si>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</si>
  <si>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</si>
  <si>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</si>
  <si>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</si>
  <si>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</si>
  <si>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</si>
  <si>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</si>
  <si>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</si>
  <si>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</si>
  <si>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</si>
  <si>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</si>
  <si>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</si>
  <si>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</si>
  <si>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</si>
  <si>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</si>
  <si>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</si>
  <si>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</si>
  <si>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</si>
  <si>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</si>
  <si>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</si>
  <si>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</si>
  <si>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</si>
  <si>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</si>
  <si>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</si>
  <si>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</si>
  <si>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</si>
  <si>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</si>
  <si>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</si>
  <si>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</si>
  <si>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</si>
  <si>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</si>
  <si>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</si>
  <si>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</si>
  <si>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</si>
  <si>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</si>
  <si>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</si>
  <si>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</si>
  <si>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</si>
  <si>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</si>
  <si>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</si>
  <si>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</si>
  <si>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</si>
  <si>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</si>
  <si>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</si>
  <si>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</si>
  <si>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</si>
  <si>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</si>
  <si>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</si>
  <si>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</si>
  <si>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</si>
  <si>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</si>
  <si>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</si>
  <si>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</si>
  <si>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</si>
  <si>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</si>
  <si>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</si>
  <si>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</si>
  <si>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</si>
  <si>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</si>
  <si>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</si>
  <si>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</si>
  <si>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</si>
  <si>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</si>
  <si>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</si>
  <si>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</si>
  <si>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</si>
  <si>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</si>
  <si>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</si>
  <si>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</si>
  <si>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</si>
  <si>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</si>
  <si>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</si>
  <si>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</si>
  <si>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</si>
  <si>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</si>
  <si>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</si>
  <si>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</si>
  <si>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</si>
  <si>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</si>
  <si>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</si>
  <si>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</si>
  <si>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</si>
  <si>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</si>
  <si>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</si>
  <si>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</si>
  <si>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</si>
  <si>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</si>
  <si>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</si>
  <si>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</si>
  <si>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</si>
  <si>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</si>
  <si>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</si>
  <si>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</si>
  <si>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</si>
  <si>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</si>
  <si>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</si>
  <si>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</si>
  <si>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</si>
  <si>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Concepto ( b )</t>
  </si>
  <si>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</si>
  <si>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</si>
  <si>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</si>
  <si>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</si>
  <si>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</si>
  <si>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</si>
  <si>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2025 Año en Cuestión
(de proyecto de presupuesto) (c)</t>
  </si>
  <si>
    <r>
      <t xml:space="preserve">2025 Año del Ejercicio
Vigente </t>
    </r>
    <r>
      <rPr>
        <b/>
        <vertAlign val="superscript"/>
        <sz val="11"/>
        <color indexed="8"/>
        <rFont val="Calibri"/>
        <family val="2"/>
      </rPr>
      <t>2</t>
    </r>
    <r>
      <rPr>
        <b/>
        <sz val="11"/>
        <color indexed="8"/>
        <rFont val="Calibri"/>
        <family val="2"/>
      </rPr>
      <t xml:space="preserve"> (d)</t>
    </r>
  </si>
  <si>
    <r>
      <t xml:space="preserve">2025 Año del Ejercicio 
Vigente </t>
    </r>
    <r>
      <rPr>
        <b/>
        <vertAlign val="superscript"/>
        <sz val="11"/>
        <color indexed="8"/>
        <rFont val="Calibri"/>
        <family val="2"/>
      </rPr>
      <t>2</t>
    </r>
    <r>
      <rPr>
        <b/>
        <sz val="11"/>
        <color indexed="8"/>
        <rFont val="Calibri"/>
        <family val="2"/>
      </rPr>
      <t xml:space="preserve"> (d)</t>
    </r>
  </si>
  <si>
    <t>COMISION MUNICIPAL DEL DEPORTE DE DR MORA, GTO</t>
  </si>
  <si>
    <t>AL 31 DE DICIEMBRE DE 2024  Y AL 31 DE DICIEMBRE DEL 2025</t>
  </si>
  <si>
    <t>DEL 1 DE ENERO DEL 2025 AL 31 DE DICIEMBRE DEL 2025</t>
  </si>
  <si>
    <t>00001 COMUDE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</si>
</sst>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530</v>
      </c>
      <c r="C6" s="1" t="s">
        <v>531</v>
      </c>
      <c r="D6" s="156" t="s">
        <v>4</v>
      </c>
      <c r="E6" s="41" t="s">
        <v>530</v>
      </c>
      <c r="F6" s="1" t="s">
        <v>531</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121510.51</v>
      </c>
      <c r="C9" s="59">
        <f>SUM(C10:C16)</f>
        <v>88509.96</v>
      </c>
      <c r="D9" s="45" t="s">
        <v>10</v>
      </c>
      <c r="E9" s="46">
        <f>SUM(E10:E18)</f>
        <v>270890.33999999997</v>
      </c>
      <c r="F9" s="46">
        <f>SUM(F10:F18)</f>
        <v>198593.46000000002</v>
      </c>
    </row>
    <row r="10" spans="1:6" x14ac:dyDescent="0.25">
      <c r="A10" s="47" t="s">
        <v>11</v>
      </c>
      <c r="B10" s="59">
        <v>0</v>
      </c>
      <c r="C10" s="59">
        <v>0</v>
      </c>
      <c r="D10" s="47" t="s">
        <v>12</v>
      </c>
      <c r="E10" s="59">
        <v>-71098.19</v>
      </c>
      <c r="F10" s="46">
        <v>-71098.19</v>
      </c>
    </row>
    <row r="11" spans="1:6" x14ac:dyDescent="0.25">
      <c r="A11" s="47" t="s">
        <v>13</v>
      </c>
      <c r="B11" s="59">
        <v>105192.79</v>
      </c>
      <c r="C11" s="59">
        <v>72192.240000000005</v>
      </c>
      <c r="D11" s="47" t="s">
        <v>14</v>
      </c>
      <c r="E11" s="59">
        <v>63410.43</v>
      </c>
      <c r="F11" s="46">
        <v>3314.14</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16317.72</v>
      </c>
      <c r="C16" s="59">
        <v>16317.72</v>
      </c>
      <c r="D16" s="47" t="s">
        <v>24</v>
      </c>
      <c r="E16" s="59">
        <v>278578.09999999998</v>
      </c>
      <c r="F16" s="46">
        <v>266377.51</v>
      </c>
    </row>
    <row r="17" spans="1:6" x14ac:dyDescent="0.25">
      <c r="A17" s="45" t="s">
        <v>25</v>
      </c>
      <c r="B17" s="59">
        <f>SUM(B18:B24)</f>
        <v>1655.5</v>
      </c>
      <c r="C17" s="59">
        <f>SUM(C18:C24)</f>
        <v>1655.5</v>
      </c>
      <c r="D17" s="47" t="s">
        <v>26</v>
      </c>
      <c r="E17" s="59">
        <v>0</v>
      </c>
      <c r="F17" s="46">
        <v>0</v>
      </c>
    </row>
    <row r="18" spans="1:6" x14ac:dyDescent="0.25">
      <c r="A18" s="47" t="s">
        <v>27</v>
      </c>
      <c r="B18" s="59">
        <v>0</v>
      </c>
      <c r="C18" s="59">
        <v>0</v>
      </c>
      <c r="D18" s="47" t="s">
        <v>28</v>
      </c>
      <c r="E18" s="59">
        <v>0</v>
      </c>
      <c r="F18" s="46">
        <v>0</v>
      </c>
    </row>
    <row r="19" spans="1:6" x14ac:dyDescent="0.25">
      <c r="A19" s="47" t="s">
        <v>29</v>
      </c>
      <c r="B19" s="59">
        <v>0</v>
      </c>
      <c r="C19" s="59">
        <v>0</v>
      </c>
      <c r="D19" s="45" t="s">
        <v>30</v>
      </c>
      <c r="E19" s="46">
        <f>SUM(E20:E22)</f>
        <v>0</v>
      </c>
      <c r="F19" s="46">
        <f>SUM(F20:F22)</f>
        <v>0</v>
      </c>
    </row>
    <row r="20" spans="1:6" x14ac:dyDescent="0.25">
      <c r="A20" s="47" t="s">
        <v>31</v>
      </c>
      <c r="B20" s="59">
        <v>1655.5</v>
      </c>
      <c r="C20" s="59">
        <v>1655.5</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123166.01</v>
      </c>
      <c r="C47" s="12">
        <f>C9+C17+C25+C31+C38+C41</f>
        <v>90165.46</v>
      </c>
      <c r="D47" s="2" t="s">
        <v>83</v>
      </c>
      <c r="E47" s="4">
        <f>E9+E19+E23+E26+E27+E31+E38+E42</f>
        <v>270890.33999999997</v>
      </c>
      <c r="F47" s="4">
        <f>F9+F19+F23+F26+F27+F31+F38+F42</f>
        <v>198593.46000000002</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54225.65</v>
      </c>
      <c r="C53" s="59">
        <v>54225.65</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270890.33999999997</v>
      </c>
      <c r="F59" s="4">
        <f>F47+F57</f>
        <v>198593.46000000002</v>
      </c>
    </row>
    <row r="60" spans="1:6" x14ac:dyDescent="0.25">
      <c r="A60" s="3" t="s">
        <v>103</v>
      </c>
      <c r="B60" s="12">
        <f>SUM(B50:B58)</f>
        <v>54225.65</v>
      </c>
      <c r="C60" s="12">
        <f>SUM(C50:C58)</f>
        <v>54225.65</v>
      </c>
      <c r="D60" s="44"/>
      <c r="E60" s="48"/>
      <c r="F60" s="48"/>
    </row>
    <row r="61" spans="1:6" x14ac:dyDescent="0.25">
      <c r="A61" s="44"/>
      <c r="B61" s="44"/>
      <c r="C61" s="44"/>
      <c r="D61" s="50" t="s">
        <v>104</v>
      </c>
      <c r="E61" s="48"/>
      <c r="F61" s="48"/>
    </row>
    <row r="62" spans="1:6" x14ac:dyDescent="0.25">
      <c r="A62" s="3" t="s">
        <v>105</v>
      </c>
      <c r="B62" s="12">
        <f>SUM(B47+B60)</f>
        <v>177391.66</v>
      </c>
      <c r="C62" s="12">
        <f>SUM(C47+C60)</f>
        <v>144391.11000000002</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-55688.31</v>
      </c>
      <c r="F68" s="46">
        <f>SUM(F69:F73)</f>
        <v>-66391.98</v>
      </c>
    </row>
    <row r="69" spans="1:6" x14ac:dyDescent="0.25">
      <c r="A69" s="52"/>
      <c r="B69" s="44"/>
      <c r="C69" s="44"/>
      <c r="D69" s="45" t="s">
        <v>111</v>
      </c>
      <c r="E69" s="59">
        <v>10703.67</v>
      </c>
      <c r="F69" s="46">
        <v>-69430.47</v>
      </c>
    </row>
    <row r="70" spans="1:6" x14ac:dyDescent="0.25">
      <c r="A70" s="52"/>
      <c r="B70" s="44"/>
      <c r="C70" s="44"/>
      <c r="D70" s="45" t="s">
        <v>112</v>
      </c>
      <c r="E70" s="59">
        <v>-66391.98</v>
      </c>
      <c r="F70" s="46">
        <v>3038.49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-55688.31</v>
      </c>
      <c r="F79" s="4">
        <f>F63+F68+F75</f>
        <v>-66391.98</v>
      </c>
    </row>
    <row r="80" spans="1:6" x14ac:dyDescent="0.25">
      <c r="A80" s="52"/>
      <c r="B80" s="44"/>
      <c r="C80" s="44"/>
      <c r="D80" s="44"/>
      <c r="E80" s="48"/>
      <c r="F80" s="48"/>
    </row>
    <row r="81" spans="1:6" x14ac:dyDescent="0.25">
      <c r="A81" s="52"/>
      <c r="B81" s="44"/>
      <c r="C81" s="44"/>
      <c r="D81" s="2" t="s">
        <v>120</v>
      </c>
      <c r="E81" s="4">
        <f>E59+E79</f>
        <v>215202.02999999997</v>
      </c>
      <c r="F81" s="4">
        <f>F59+F79</f>
        <v>132201.48000000004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COMISION MUNICIPAL DEL DEPORTE DE DR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31 DE DICIEMBRE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535</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210783.09</v>
      </c>
      <c r="C18" s="108"/>
      <c r="D18" s="108"/>
      <c r="E18" s="108"/>
      <c r="F18" s="4">
        <v>233079.97</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210783.09</v>
      </c>
      <c r="C20" s="4">
        <f t="shared" si="3"/>
        <v>0</v>
      </c>
      <c r="D20" s="4">
        <f t="shared" si="3"/>
        <v>0</v>
      </c>
      <c r="E20" s="4">
        <f t="shared" si="3"/>
        <v>0</v>
      </c>
      <c r="F20" s="4">
        <f t="shared" si="3"/>
        <v>233079.97</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COMISION MUNICIPAL DEL DEPORTE DE DR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532</v>
      </c>
      <c r="J6" s="1" t="s">
        <v>533</v>
      </c>
      <c r="K6" s="1" t="s">
        <v>534</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COMISION MUNICIPAL DEL DEPORTE DE DR MORA, GTO</v>
      </c>
      <c r="B2" s="111"/>
      <c r="C2" s="111"/>
      <c r="D2" s="112"/>
    </row>
    <row r="3" spans="1:4" x14ac:dyDescent="0.25">
      <c r="A3" s="113" t="s">
        <v>165</v>
      </c>
      <c r="B3" s="114"/>
      <c r="C3" s="114"/>
      <c r="D3" s="115"/>
    </row>
    <row r="4" spans="1:4" x14ac:dyDescent="0.25">
      <c r="A4" s="113" t="str">
        <f>'Formato 3'!A4</f>
        <v>DEL 1 DE ENERO DEL 2025 AL 31 DE DICIEMBRE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1400000</v>
      </c>
      <c r="C8" s="15">
        <f>SUM(C9:C11)</f>
        <v>1575020.19</v>
      </c>
      <c r="D8" s="15">
        <f>SUM(D9:D11)</f>
        <v>1575020.19</v>
      </c>
    </row>
    <row r="9" spans="1:4" x14ac:dyDescent="0.25">
      <c r="A9" s="57" t="s">
        <v>170</v>
      </c>
      <c r="B9" s="93">
        <v>1400000</v>
      </c>
      <c r="C9" s="93">
        <v>1575020.19</v>
      </c>
      <c r="D9" s="93">
        <v>1575020.19</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1400000</v>
      </c>
      <c r="C13" s="15">
        <f>C14+C15</f>
        <v>1566316.52</v>
      </c>
      <c r="D13" s="15">
        <f>D14+D15</f>
        <v>1564316.52</v>
      </c>
    </row>
    <row r="14" spans="1:4" x14ac:dyDescent="0.25">
      <c r="A14" s="57" t="s">
        <v>174</v>
      </c>
      <c r="B14" s="93">
        <v>1400000</v>
      </c>
      <c r="C14" s="93">
        <v>1566316.52</v>
      </c>
      <c r="D14" s="93">
        <v>1564316.52</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8703.6699999999255</v>
      </c>
      <c r="D21" s="15">
        <f>D8-D13+D17</f>
        <v>10703.669999999925</v>
      </c>
    </row>
    <row r="22" spans="1:4" x14ac:dyDescent="0.25">
      <c r="A22" s="3"/>
      <c r="B22" s="90"/>
      <c r="C22" s="90"/>
      <c r="D22" s="90"/>
    </row>
    <row r="23" spans="1:4" x14ac:dyDescent="0.25">
      <c r="A23" s="3" t="s">
        <v>180</v>
      </c>
      <c r="B23" s="15">
        <f>B21-B11</f>
        <v>0</v>
      </c>
      <c r="C23" s="15">
        <f>C21-C11</f>
        <v>8703.6699999999255</v>
      </c>
      <c r="D23" s="15">
        <f>D21-D11</f>
        <v>10703.669999999925</v>
      </c>
    </row>
    <row r="24" spans="1:4" x14ac:dyDescent="0.25">
      <c r="A24" s="3"/>
      <c r="B24" s="18"/>
      <c r="C24" s="18"/>
      <c r="D24" s="18"/>
    </row>
    <row r="25" spans="1:4" x14ac:dyDescent="0.25">
      <c r="A25" s="19" t="s">
        <v>181</v>
      </c>
      <c r="B25" s="15">
        <f>B23-B17</f>
        <v>0</v>
      </c>
      <c r="C25" s="15">
        <f>C23-C17</f>
        <v>8703.6699999999255</v>
      </c>
      <c r="D25" s="15">
        <f>D23-D17</f>
        <v>10703.669999999925</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8703.6699999999255</v>
      </c>
      <c r="D33" s="4">
        <f>D25+D29</f>
        <v>10703.669999999925</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1400000</v>
      </c>
      <c r="C48" s="95">
        <v>1575020.19</v>
      </c>
      <c r="D48" s="95">
        <v>1575020.19</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1400000</v>
      </c>
      <c r="C53" s="46">
        <v>1566316.52</v>
      </c>
      <c r="D53" s="46">
        <v>1564316.52</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0</v>
      </c>
      <c r="C57" s="4">
        <f>C48+C49-C53+C55</f>
        <v>8703.6699999999255</v>
      </c>
      <c r="D57" s="4">
        <f>D48+D49-D53+D55</f>
        <v>10703.669999999925</v>
      </c>
    </row>
    <row r="58" spans="1:4" x14ac:dyDescent="0.25">
      <c r="A58" s="24"/>
      <c r="B58" s="25"/>
      <c r="C58" s="25"/>
      <c r="D58" s="25"/>
    </row>
    <row r="59" spans="1:4" x14ac:dyDescent="0.25">
      <c r="A59" s="19" t="s">
        <v>199</v>
      </c>
      <c r="B59" s="4">
        <f>B57-B49</f>
        <v>0</v>
      </c>
      <c r="C59" s="4">
        <f>C57-C49</f>
        <v>8703.6699999999255</v>
      </c>
      <c r="D59" s="4">
        <f>D57-D49</f>
        <v>10703.669999999925</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31 DE DICIEMBRE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20.270000000000003</v>
      </c>
      <c r="F13" s="46">
        <v>20.27</v>
      </c>
      <c r="G13" s="46">
        <f t="shared" si="0"/>
        <v>20.27</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1400000</v>
      </c>
      <c r="C34" s="46">
        <v>175000</v>
      </c>
      <c r="D34" s="46">
        <v>1575000</v>
      </c>
      <c r="E34" s="46">
        <v>1574999.9199999997</v>
      </c>
      <c r="F34" s="46">
        <v>1574999.92</v>
      </c>
      <c r="G34" s="46">
        <f t="shared" si="4"/>
        <v>174999.91999999993</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1400000</v>
      </c>
      <c r="C41" s="4">
        <f t="shared" si="7"/>
        <v>175000</v>
      </c>
      <c r="D41" s="4">
        <f t="shared" si="7"/>
        <v>1575000</v>
      </c>
      <c r="E41" s="4">
        <f t="shared" si="7"/>
        <v>1575020.1899999997</v>
      </c>
      <c r="F41" s="4">
        <f t="shared" si="7"/>
        <v>1575020.19</v>
      </c>
      <c r="G41" s="4">
        <f t="shared" si="7"/>
        <v>175020.18999999992</v>
      </c>
    </row>
    <row r="42" spans="1:7" x14ac:dyDescent="0.25">
      <c r="A42" s="3" t="s">
        <v>245</v>
      </c>
      <c r="B42" s="92"/>
      <c r="C42" s="92"/>
      <c r="D42" s="92"/>
      <c r="E42" s="92"/>
      <c r="F42" s="92"/>
      <c r="G42" s="4">
        <f>IF(G41&gt;0,G41,0)</f>
        <v>175020.18999999992</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1400000</v>
      </c>
      <c r="C70" s="4">
        <f t="shared" si="16"/>
        <v>175000</v>
      </c>
      <c r="D70" s="4">
        <f t="shared" si="16"/>
        <v>1575000</v>
      </c>
      <c r="E70" s="4">
        <f t="shared" si="16"/>
        <v>1575020.1899999997</v>
      </c>
      <c r="F70" s="4">
        <f t="shared" si="16"/>
        <v>1575020.19</v>
      </c>
      <c r="G70" s="4">
        <f t="shared" si="16"/>
        <v>175020.18999999992</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COMISION MUNICIPAL DEL DEPORTE DE DR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31 DE DICIEMBRE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1400000</v>
      </c>
      <c r="C9" s="82">
        <f t="shared" si="0"/>
        <v>175000</v>
      </c>
      <c r="D9" s="82">
        <f t="shared" si="0"/>
        <v>1575000</v>
      </c>
      <c r="E9" s="82">
        <f t="shared" si="0"/>
        <v>1566316.5200000003</v>
      </c>
      <c r="F9" s="82">
        <f t="shared" si="0"/>
        <v>1564316.5200000003</v>
      </c>
      <c r="G9" s="82">
        <f t="shared" si="0"/>
        <v>8683.4799999999977</v>
      </c>
    </row>
    <row r="10" spans="1:7" x14ac:dyDescent="0.25">
      <c r="A10" s="83" t="s">
        <v>284</v>
      </c>
      <c r="B10" s="82">
        <f t="shared" ref="B10:G10" si="1">SUM(B11:B17)</f>
        <v>1197879.92</v>
      </c>
      <c r="C10" s="82">
        <f t="shared" si="1"/>
        <v>-22852.36</v>
      </c>
      <c r="D10" s="82">
        <f t="shared" si="1"/>
        <v>1175027.56</v>
      </c>
      <c r="E10" s="82">
        <f t="shared" si="1"/>
        <v>1171588.6800000002</v>
      </c>
      <c r="F10" s="82">
        <f t="shared" si="1"/>
        <v>1169588.6800000002</v>
      </c>
      <c r="G10" s="82">
        <f t="shared" si="1"/>
        <v>3438.8799999999992</v>
      </c>
    </row>
    <row r="11" spans="1:7" x14ac:dyDescent="0.25">
      <c r="A11" s="84" t="s">
        <v>285</v>
      </c>
      <c r="B11" s="73">
        <v>980879.37</v>
      </c>
      <c r="C11" s="73">
        <v>-32214.720000000001</v>
      </c>
      <c r="D11" s="73">
        <v>948664.65</v>
      </c>
      <c r="E11" s="73">
        <v>948664.65</v>
      </c>
      <c r="F11" s="73">
        <v>948664.65</v>
      </c>
      <c r="G11" s="73">
        <f>D11-E11</f>
        <v>0</v>
      </c>
    </row>
    <row r="12" spans="1:7" x14ac:dyDescent="0.25">
      <c r="A12" s="84" t="s">
        <v>286</v>
      </c>
      <c r="B12" s="73">
        <v>3000</v>
      </c>
      <c r="C12" s="73">
        <v>16200</v>
      </c>
      <c r="D12" s="73">
        <v>19200</v>
      </c>
      <c r="E12" s="73">
        <v>19200</v>
      </c>
      <c r="F12" s="73">
        <v>19200</v>
      </c>
      <c r="G12" s="73">
        <f t="shared" ref="G12:G17" si="2">D12-E12</f>
        <v>0</v>
      </c>
    </row>
    <row r="13" spans="1:7" x14ac:dyDescent="0.25">
      <c r="A13" s="84" t="s">
        <v>287</v>
      </c>
      <c r="B13" s="73">
        <v>201550.55</v>
      </c>
      <c r="C13" s="73">
        <v>-7134.6399999999994</v>
      </c>
      <c r="D13" s="73">
        <v>194415.90999999997</v>
      </c>
      <c r="E13" s="73">
        <v>194415.91</v>
      </c>
      <c r="F13" s="73">
        <v>194415.91</v>
      </c>
      <c r="G13" s="73">
        <f t="shared" si="2"/>
        <v>0</v>
      </c>
    </row>
    <row r="14" spans="1:7" x14ac:dyDescent="0.25">
      <c r="A14" s="84" t="s">
        <v>288</v>
      </c>
      <c r="B14" s="73">
        <v>0</v>
      </c>
      <c r="C14" s="73">
        <v>0</v>
      </c>
      <c r="D14" s="73">
        <v>0</v>
      </c>
      <c r="E14" s="73">
        <v>0</v>
      </c>
      <c r="F14" s="73">
        <v>0</v>
      </c>
      <c r="G14" s="73">
        <f t="shared" si="2"/>
        <v>0</v>
      </c>
    </row>
    <row r="15" spans="1:7" x14ac:dyDescent="0.25">
      <c r="A15" s="84" t="s">
        <v>289</v>
      </c>
      <c r="B15" s="73">
        <v>12450</v>
      </c>
      <c r="C15" s="73">
        <v>297</v>
      </c>
      <c r="D15" s="73">
        <v>12747</v>
      </c>
      <c r="E15" s="73">
        <v>9308.1200000000008</v>
      </c>
      <c r="F15" s="73">
        <v>7308.12</v>
      </c>
      <c r="G15" s="73">
        <f t="shared" si="2"/>
        <v>3438.8799999999992</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126620.08</v>
      </c>
      <c r="C18" s="82">
        <f t="shared" si="3"/>
        <v>82312.720000000016</v>
      </c>
      <c r="D18" s="82">
        <f t="shared" si="3"/>
        <v>208932.8</v>
      </c>
      <c r="E18" s="82">
        <f t="shared" si="3"/>
        <v>205331.64</v>
      </c>
      <c r="F18" s="82">
        <f t="shared" si="3"/>
        <v>205331.64</v>
      </c>
      <c r="G18" s="82">
        <f t="shared" si="3"/>
        <v>3601.1600000000035</v>
      </c>
    </row>
    <row r="19" spans="1:7" x14ac:dyDescent="0.25">
      <c r="A19" s="84" t="s">
        <v>293</v>
      </c>
      <c r="B19" s="73">
        <v>14000</v>
      </c>
      <c r="C19" s="73">
        <v>35715.880000000005</v>
      </c>
      <c r="D19" s="73">
        <v>49715.880000000005</v>
      </c>
      <c r="E19" s="73">
        <v>49715.880000000005</v>
      </c>
      <c r="F19" s="73">
        <v>49715.880000000005</v>
      </c>
      <c r="G19" s="73">
        <f>D19-E19</f>
        <v>0</v>
      </c>
    </row>
    <row r="20" spans="1:7" x14ac:dyDescent="0.25">
      <c r="A20" s="84" t="s">
        <v>294</v>
      </c>
      <c r="B20" s="73">
        <v>3020.08</v>
      </c>
      <c r="C20" s="73">
        <v>-2117.6999999999998</v>
      </c>
      <c r="D20" s="73">
        <v>902.38000000000011</v>
      </c>
      <c r="E20" s="73">
        <v>902.38</v>
      </c>
      <c r="F20" s="73">
        <v>902.38</v>
      </c>
      <c r="G20" s="73">
        <f t="shared" ref="G20:G27" si="4">D20-E20</f>
        <v>0</v>
      </c>
    </row>
    <row r="21" spans="1:7" x14ac:dyDescent="0.25">
      <c r="A21" s="84" t="s">
        <v>295</v>
      </c>
      <c r="B21" s="73">
        <v>0</v>
      </c>
      <c r="C21" s="73">
        <v>0</v>
      </c>
      <c r="D21" s="73">
        <v>0</v>
      </c>
      <c r="E21" s="73">
        <v>0</v>
      </c>
      <c r="F21" s="73">
        <v>0</v>
      </c>
      <c r="G21" s="73">
        <f t="shared" si="4"/>
        <v>0</v>
      </c>
    </row>
    <row r="22" spans="1:7" x14ac:dyDescent="0.25">
      <c r="A22" s="84" t="s">
        <v>296</v>
      </c>
      <c r="B22" s="73">
        <v>5000</v>
      </c>
      <c r="C22" s="73">
        <v>39549.61</v>
      </c>
      <c r="D22" s="73">
        <v>44549.61</v>
      </c>
      <c r="E22" s="73">
        <v>44549.61</v>
      </c>
      <c r="F22" s="73">
        <v>44549.61</v>
      </c>
      <c r="G22" s="73">
        <f t="shared" si="4"/>
        <v>0</v>
      </c>
    </row>
    <row r="23" spans="1:7" x14ac:dyDescent="0.25">
      <c r="A23" s="84" t="s">
        <v>297</v>
      </c>
      <c r="B23" s="73">
        <v>12600</v>
      </c>
      <c r="C23" s="73">
        <v>-10647</v>
      </c>
      <c r="D23" s="73">
        <v>1953</v>
      </c>
      <c r="E23" s="73">
        <v>1953</v>
      </c>
      <c r="F23" s="73">
        <v>1953</v>
      </c>
      <c r="G23" s="73">
        <f t="shared" si="4"/>
        <v>0</v>
      </c>
    </row>
    <row r="24" spans="1:7" x14ac:dyDescent="0.25">
      <c r="A24" s="84" t="s">
        <v>298</v>
      </c>
      <c r="B24" s="73">
        <v>36000</v>
      </c>
      <c r="C24" s="73">
        <v>20341.16</v>
      </c>
      <c r="D24" s="73">
        <v>56341.16</v>
      </c>
      <c r="E24" s="73">
        <v>52740</v>
      </c>
      <c r="F24" s="73">
        <v>52740</v>
      </c>
      <c r="G24" s="73">
        <f t="shared" si="4"/>
        <v>3601.1600000000035</v>
      </c>
    </row>
    <row r="25" spans="1:7" x14ac:dyDescent="0.25">
      <c r="A25" s="84" t="s">
        <v>299</v>
      </c>
      <c r="B25" s="73">
        <v>56000</v>
      </c>
      <c r="C25" s="73">
        <v>-529.22999999999979</v>
      </c>
      <c r="D25" s="73">
        <v>55470.77</v>
      </c>
      <c r="E25" s="73">
        <v>55470.770000000004</v>
      </c>
      <c r="F25" s="73">
        <v>55470.770000000004</v>
      </c>
      <c r="G25" s="73">
        <f t="shared" si="4"/>
        <v>0</v>
      </c>
    </row>
    <row r="26" spans="1:7" x14ac:dyDescent="0.25">
      <c r="A26" s="84" t="s">
        <v>300</v>
      </c>
      <c r="B26" s="73">
        <v>0</v>
      </c>
      <c r="C26" s="73">
        <v>0</v>
      </c>
      <c r="D26" s="73">
        <v>0</v>
      </c>
      <c r="E26" s="73">
        <v>0</v>
      </c>
      <c r="F26" s="73">
        <v>0</v>
      </c>
      <c r="G26" s="73">
        <f t="shared" si="4"/>
        <v>0</v>
      </c>
    </row>
    <row r="27" spans="1:7" x14ac:dyDescent="0.25">
      <c r="A27" s="84" t="s">
        <v>301</v>
      </c>
      <c r="B27" s="73">
        <v>0</v>
      </c>
      <c r="C27" s="73">
        <v>0</v>
      </c>
      <c r="D27" s="73">
        <v>0</v>
      </c>
      <c r="E27" s="73">
        <v>0</v>
      </c>
      <c r="F27" s="73">
        <v>0</v>
      </c>
      <c r="G27" s="73">
        <f t="shared" si="4"/>
        <v>0</v>
      </c>
    </row>
    <row r="28" spans="1:7" x14ac:dyDescent="0.25">
      <c r="A28" s="83" t="s">
        <v>302</v>
      </c>
      <c r="B28" s="82">
        <f t="shared" ref="B28:G28" si="5">SUM(B29:B37)</f>
        <v>66500</v>
      </c>
      <c r="C28" s="82">
        <f t="shared" si="5"/>
        <v>106042.50999999998</v>
      </c>
      <c r="D28" s="82">
        <f t="shared" si="5"/>
        <v>172542.50999999998</v>
      </c>
      <c r="E28" s="82">
        <f t="shared" si="5"/>
        <v>170899.07</v>
      </c>
      <c r="F28" s="82">
        <f t="shared" si="5"/>
        <v>170899.07</v>
      </c>
      <c r="G28" s="82">
        <f t="shared" si="5"/>
        <v>1643.4399999999955</v>
      </c>
    </row>
    <row r="29" spans="1:7" x14ac:dyDescent="0.25">
      <c r="A29" s="84" t="s">
        <v>303</v>
      </c>
      <c r="B29" s="73">
        <v>42000</v>
      </c>
      <c r="C29" s="73">
        <v>-8200</v>
      </c>
      <c r="D29" s="73">
        <v>33800</v>
      </c>
      <c r="E29" s="73">
        <v>33800</v>
      </c>
      <c r="F29" s="73">
        <v>33800</v>
      </c>
      <c r="G29" s="73">
        <f>D29-E29</f>
        <v>0</v>
      </c>
    </row>
    <row r="30" spans="1:7" x14ac:dyDescent="0.25">
      <c r="A30" s="84" t="s">
        <v>304</v>
      </c>
      <c r="B30" s="73">
        <v>0</v>
      </c>
      <c r="C30" s="73">
        <v>0</v>
      </c>
      <c r="D30" s="73">
        <v>0</v>
      </c>
      <c r="E30" s="73">
        <v>0</v>
      </c>
      <c r="F30" s="73">
        <v>0</v>
      </c>
      <c r="G30" s="73">
        <f t="shared" ref="G30:G37" si="6">D30-E30</f>
        <v>0</v>
      </c>
    </row>
    <row r="31" spans="1:7" x14ac:dyDescent="0.25">
      <c r="A31" s="84" t="s">
        <v>305</v>
      </c>
      <c r="B31" s="73">
        <v>8000</v>
      </c>
      <c r="C31" s="73">
        <v>19000</v>
      </c>
      <c r="D31" s="73">
        <v>27000</v>
      </c>
      <c r="E31" s="73">
        <v>26680</v>
      </c>
      <c r="F31" s="73">
        <v>26680</v>
      </c>
      <c r="G31" s="73">
        <f t="shared" si="6"/>
        <v>320</v>
      </c>
    </row>
    <row r="32" spans="1:7" x14ac:dyDescent="0.25">
      <c r="A32" s="84" t="s">
        <v>306</v>
      </c>
      <c r="B32" s="73">
        <v>2000</v>
      </c>
      <c r="C32" s="73">
        <v>1823.2</v>
      </c>
      <c r="D32" s="73">
        <v>3823.2</v>
      </c>
      <c r="E32" s="73">
        <v>3790.8799999999997</v>
      </c>
      <c r="F32" s="73">
        <v>3790.88</v>
      </c>
      <c r="G32" s="73">
        <f t="shared" si="6"/>
        <v>32.320000000000164</v>
      </c>
    </row>
    <row r="33" spans="1:7" ht="14.45" customHeight="1" x14ac:dyDescent="0.25">
      <c r="A33" s="84" t="s">
        <v>307</v>
      </c>
      <c r="B33" s="73">
        <v>9000</v>
      </c>
      <c r="C33" s="73">
        <v>69786.209999999992</v>
      </c>
      <c r="D33" s="73">
        <v>78786.209999999992</v>
      </c>
      <c r="E33" s="73">
        <v>77495.09</v>
      </c>
      <c r="F33" s="73">
        <v>77495.09</v>
      </c>
      <c r="G33" s="73">
        <f t="shared" si="6"/>
        <v>1291.1199999999953</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1000</v>
      </c>
      <c r="C35" s="73">
        <v>2074.39</v>
      </c>
      <c r="D35" s="73">
        <v>3074.39</v>
      </c>
      <c r="E35" s="73">
        <v>3074.3900000000003</v>
      </c>
      <c r="F35" s="73">
        <v>3074.39</v>
      </c>
      <c r="G35" s="73">
        <f t="shared" si="6"/>
        <v>0</v>
      </c>
    </row>
    <row r="36" spans="1:7" ht="14.45" customHeight="1" x14ac:dyDescent="0.25">
      <c r="A36" s="84" t="s">
        <v>310</v>
      </c>
      <c r="B36" s="73">
        <v>2000</v>
      </c>
      <c r="C36" s="73">
        <v>22019.71</v>
      </c>
      <c r="D36" s="73">
        <v>24019.71</v>
      </c>
      <c r="E36" s="73">
        <v>24019.71</v>
      </c>
      <c r="F36" s="73">
        <v>24019.71</v>
      </c>
      <c r="G36" s="73">
        <f t="shared" si="6"/>
        <v>0</v>
      </c>
    </row>
    <row r="37" spans="1:7" ht="14.45" customHeight="1" x14ac:dyDescent="0.25">
      <c r="A37" s="84" t="s">
        <v>311</v>
      </c>
      <c r="B37" s="73">
        <v>2500</v>
      </c>
      <c r="C37" s="73">
        <v>-461</v>
      </c>
      <c r="D37" s="73">
        <v>2039</v>
      </c>
      <c r="E37" s="73">
        <v>2039</v>
      </c>
      <c r="F37" s="73">
        <v>2039</v>
      </c>
      <c r="G37" s="73">
        <f t="shared" si="6"/>
        <v>0</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9000</v>
      </c>
      <c r="C48" s="82">
        <f t="shared" si="9"/>
        <v>9497.130000000001</v>
      </c>
      <c r="D48" s="82">
        <f t="shared" si="9"/>
        <v>18497.13</v>
      </c>
      <c r="E48" s="82">
        <f t="shared" si="9"/>
        <v>18497.129999999997</v>
      </c>
      <c r="F48" s="82">
        <f t="shared" si="9"/>
        <v>18497.13</v>
      </c>
      <c r="G48" s="82">
        <f t="shared" si="9"/>
        <v>0</v>
      </c>
    </row>
    <row r="49" spans="1:7" x14ac:dyDescent="0.25">
      <c r="A49" s="84" t="s">
        <v>323</v>
      </c>
      <c r="B49" s="73">
        <v>9000</v>
      </c>
      <c r="C49" s="73">
        <v>9497.130000000001</v>
      </c>
      <c r="D49" s="73">
        <v>18497.13</v>
      </c>
      <c r="E49" s="73">
        <v>18497.129999999997</v>
      </c>
      <c r="F49" s="73">
        <v>18497.13</v>
      </c>
      <c r="G49" s="73">
        <f>D49-E49</f>
        <v>0</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1400000</v>
      </c>
      <c r="C159" s="89">
        <f t="shared" si="38"/>
        <v>175000</v>
      </c>
      <c r="D159" s="89">
        <f t="shared" si="38"/>
        <v>1575000</v>
      </c>
      <c r="E159" s="89">
        <f t="shared" si="38"/>
        <v>1566316.5200000003</v>
      </c>
      <c r="F159" s="89">
        <f t="shared" si="38"/>
        <v>1564316.5200000003</v>
      </c>
      <c r="G159" s="89">
        <f t="shared" si="38"/>
        <v>8683.4799999999977</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activeCell="A7" sqref="A7:A8"/>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COMISION MUNICIPAL DEL DEPORTE DE DR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1400000</v>
      </c>
      <c r="C9" s="31">
        <f t="shared" ref="C9:G9" si="0">SUM(C10:C17)</f>
        <v>175000</v>
      </c>
      <c r="D9" s="31">
        <f t="shared" si="0"/>
        <v>1575000</v>
      </c>
      <c r="E9" s="31">
        <f t="shared" si="0"/>
        <v>1566316.52</v>
      </c>
      <c r="F9" s="31">
        <f t="shared" si="0"/>
        <v>1564316.52</v>
      </c>
      <c r="G9" s="31">
        <f t="shared" si="0"/>
        <v>8683.4799999999814</v>
      </c>
    </row>
    <row r="10" spans="1:7" x14ac:dyDescent="0.25">
      <c r="A10" s="62" t="s">
        <v>542</v>
      </c>
      <c r="B10" s="73">
        <v>1400000</v>
      </c>
      <c r="C10" s="73">
        <v>175000</v>
      </c>
      <c r="D10" s="73">
        <v>1575000</v>
      </c>
      <c r="E10" s="73">
        <v>1566316.52</v>
      </c>
      <c r="F10" s="73">
        <v>1564316.52</v>
      </c>
      <c r="G10" s="73">
        <v>8683.4799999999814</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1400000</v>
      </c>
      <c r="C29" s="4">
        <f t="shared" ref="C29:G29" si="2">SUM(C19,C9)</f>
        <v>175000</v>
      </c>
      <c r="D29" s="4">
        <f t="shared" si="2"/>
        <v>1575000</v>
      </c>
      <c r="E29" s="4">
        <f t="shared" si="2"/>
        <v>1566316.52</v>
      </c>
      <c r="F29" s="4">
        <f t="shared" si="2"/>
        <v>1564316.52</v>
      </c>
      <c r="G29" s="4">
        <f t="shared" si="2"/>
        <v>8683.4799999999814</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COMISION MUNICIPAL DEL DEPORTE DE DR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1400000.0000000002</v>
      </c>
      <c r="C9" s="31">
        <f t="shared" ref="C9:G9" si="0">SUM(C10,C19,C27,C37)</f>
        <v>175000.00000000003</v>
      </c>
      <c r="D9" s="31">
        <f t="shared" si="0"/>
        <v>1575000.0000000002</v>
      </c>
      <c r="E9" s="31">
        <f t="shared" si="0"/>
        <v>1566316.5199999998</v>
      </c>
      <c r="F9" s="31">
        <f t="shared" si="0"/>
        <v>1564316.5199999998</v>
      </c>
      <c r="G9" s="31">
        <f t="shared" si="0"/>
        <v>8683.480000000447</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1400000.0000000002</v>
      </c>
      <c r="C19" s="46">
        <f t="shared" ref="C19:G19" si="3">SUM(C20:C26)</f>
        <v>175000.00000000003</v>
      </c>
      <c r="D19" s="46">
        <f t="shared" si="3"/>
        <v>1575000.0000000002</v>
      </c>
      <c r="E19" s="46">
        <f t="shared" si="3"/>
        <v>1566316.5199999998</v>
      </c>
      <c r="F19" s="46">
        <f t="shared" si="3"/>
        <v>1564316.5199999998</v>
      </c>
      <c r="G19" s="46">
        <f t="shared" si="3"/>
        <v>8683.480000000447</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1400000.0000000002</v>
      </c>
      <c r="C23" s="46">
        <v>175000.00000000003</v>
      </c>
      <c r="D23" s="46">
        <v>1575000.0000000002</v>
      </c>
      <c r="E23" s="46">
        <v>1566316.5199999998</v>
      </c>
      <c r="F23" s="46">
        <v>1564316.5199999998</v>
      </c>
      <c r="G23" s="46">
        <f t="shared" si="2"/>
        <v>8683.480000000447</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1400000.0000000002</v>
      </c>
      <c r="C77" s="4">
        <f t="shared" ref="C77:G77" si="12">C43+C9</f>
        <v>175000.00000000003</v>
      </c>
      <c r="D77" s="4">
        <f t="shared" si="12"/>
        <v>1575000.0000000002</v>
      </c>
      <c r="E77" s="4">
        <f t="shared" si="12"/>
        <v>1566316.5199999998</v>
      </c>
      <c r="F77" s="4">
        <f t="shared" si="12"/>
        <v>1564316.5199999998</v>
      </c>
      <c r="G77" s="4">
        <f t="shared" si="12"/>
        <v>8683.480000000447</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COMISION MUNICIPAL DEL DEPORTE DE DR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31 DE DICIEMBRE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1197879.9200000002</v>
      </c>
      <c r="C9" s="119">
        <f t="shared" ref="C9:G9" si="0">SUM(C10,C11,C12,C15,C16,C19)</f>
        <v>-22852.36</v>
      </c>
      <c r="D9" s="119">
        <f t="shared" si="0"/>
        <v>1175027.56</v>
      </c>
      <c r="E9" s="119">
        <f t="shared" si="0"/>
        <v>1171588.6800000002</v>
      </c>
      <c r="F9" s="119">
        <f t="shared" si="0"/>
        <v>1169588.6800000002</v>
      </c>
      <c r="G9" s="119">
        <f t="shared" si="0"/>
        <v>3438.8799999998882</v>
      </c>
    </row>
    <row r="10" spans="1:7" x14ac:dyDescent="0.25">
      <c r="A10" s="57" t="s">
        <v>513</v>
      </c>
      <c r="B10" s="73">
        <v>1197879.9200000002</v>
      </c>
      <c r="C10" s="73">
        <v>-22852.36</v>
      </c>
      <c r="D10" s="73">
        <v>1175027.56</v>
      </c>
      <c r="E10" s="73">
        <v>1171588.6800000002</v>
      </c>
      <c r="F10" s="73">
        <v>1169588.6800000002</v>
      </c>
      <c r="G10" s="74">
        <f>D10-E10</f>
        <v>3438.8799999998882</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1197879.9200000002</v>
      </c>
      <c r="C33" s="37">
        <f t="shared" ref="C33:G33" si="8">C21+C9</f>
        <v>-22852.36</v>
      </c>
      <c r="D33" s="37">
        <f t="shared" si="8"/>
        <v>1175027.56</v>
      </c>
      <c r="E33" s="37">
        <f t="shared" si="8"/>
        <v>1171588.6800000002</v>
      </c>
      <c r="F33" s="37">
        <f t="shared" si="8"/>
        <v>1169588.6800000002</v>
      </c>
      <c r="G33" s="37">
        <f t="shared" si="8"/>
        <v>3438.8799999998882</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sqref="A1:G1"/>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COMISION MUNICIPAL DEL DEPORTE DE DR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529</v>
      </c>
      <c r="B6" s="1" t="s">
        <v>536</v>
      </c>
      <c r="C6" s="41">
        <v>2026</v>
      </c>
      <c r="D6" s="41">
        <v>2027</v>
      </c>
      <c r="E6" s="41">
        <v>2028</v>
      </c>
      <c r="F6" s="41">
        <v>2029</v>
      </c>
      <c r="G6" s="41">
        <v>2030</v>
      </c>
    </row>
    <row r="7" spans="1:7" x14ac:dyDescent="0.25">
      <c r="A7" s="69" t="s">
        <v>415</v>
      </c>
      <c r="B7" s="36">
        <f>SUM(B8:B19)</f>
        <v>1400000</v>
      </c>
      <c r="C7" s="36">
        <f t="shared" ref="C7:G7" si="0">SUM(C8:C19)</f>
        <v>1470000</v>
      </c>
      <c r="D7" s="36">
        <f t="shared" si="0"/>
        <v>1543500</v>
      </c>
      <c r="E7" s="36">
        <f t="shared" si="0"/>
        <v>1620675</v>
      </c>
      <c r="F7" s="36">
        <f t="shared" si="0"/>
        <v>1701708.75</v>
      </c>
      <c r="G7" s="36">
        <f t="shared" si="0"/>
        <v>1786794.1875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1400000</v>
      </c>
      <c r="C17" s="59">
        <v>1470000</v>
      </c>
      <c r="D17" s="59">
        <v>1543500</v>
      </c>
      <c r="E17" s="59">
        <v>1620675</v>
      </c>
      <c r="F17" s="59">
        <v>1701708.75</v>
      </c>
      <c r="G17" s="59">
        <v>1786794.1875</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1400000</v>
      </c>
      <c r="C31" s="12">
        <f t="shared" ref="C31:F31" si="3">C28+C21+C7</f>
        <v>1470000</v>
      </c>
      <c r="D31" s="12">
        <f t="shared" si="3"/>
        <v>1543500</v>
      </c>
      <c r="E31" s="12">
        <f t="shared" si="3"/>
        <v>1620675</v>
      </c>
      <c r="F31" s="12">
        <f t="shared" si="3"/>
        <v>1701708.75</v>
      </c>
      <c r="G31" s="12">
        <f>G28+G21+G7</f>
        <v>1786794.1875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zoomScaleNormal="100" workbookViewId="0">
      <selection sqref="A1:G1"/>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COMISION MUNICIPAL DEL DEPORTE DE DR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529</v>
      </c>
      <c r="B6" s="7" t="s">
        <v>536</v>
      </c>
      <c r="C6" s="41">
        <v>2026</v>
      </c>
      <c r="D6" s="41">
        <v>2027</v>
      </c>
      <c r="E6" s="41">
        <v>2028</v>
      </c>
      <c r="F6" s="41">
        <v>2029</v>
      </c>
      <c r="G6" s="41">
        <v>2030</v>
      </c>
    </row>
    <row r="7" spans="1:7" x14ac:dyDescent="0.25">
      <c r="A7" s="27" t="s">
        <v>526</v>
      </c>
      <c r="B7" s="39">
        <f>SUM(B8:B16)</f>
        <v>1400000</v>
      </c>
      <c r="C7" s="39">
        <f t="shared" ref="C7:G7" si="0">SUM(C8:C16)</f>
        <v>1470000</v>
      </c>
      <c r="D7" s="39">
        <f t="shared" si="0"/>
        <v>1543500</v>
      </c>
      <c r="E7" s="39">
        <f t="shared" si="0"/>
        <v>1620675</v>
      </c>
      <c r="F7" s="39">
        <f t="shared" si="0"/>
        <v>1701708.75</v>
      </c>
      <c r="G7" s="39">
        <f t="shared" si="0"/>
        <v>1786794.1875000005</v>
      </c>
    </row>
    <row r="8" spans="1:7" x14ac:dyDescent="0.25">
      <c r="A8" s="57" t="s">
        <v>523</v>
      </c>
      <c r="B8" s="59">
        <v>1197879.92</v>
      </c>
      <c r="C8" s="59">
        <v>1257773.916</v>
      </c>
      <c r="D8" s="59">
        <v>1320662.6118000001</v>
      </c>
      <c r="E8" s="59">
        <v>1386695.74239</v>
      </c>
      <c r="F8" s="59">
        <v>1456030.5295095001</v>
      </c>
      <c r="G8" s="59">
        <v>1528832.0559849753</v>
      </c>
    </row>
    <row r="9" spans="1:7" x14ac:dyDescent="0.25">
      <c r="A9" s="57" t="s">
        <v>524</v>
      </c>
      <c r="B9" s="59">
        <v>126620.08</v>
      </c>
      <c r="C9" s="59">
        <v>132951.084</v>
      </c>
      <c r="D9" s="59">
        <v>139598.63820000002</v>
      </c>
      <c r="E9" s="59">
        <v>146578.57011000003</v>
      </c>
      <c r="F9" s="59">
        <v>153907.49861550005</v>
      </c>
      <c r="G9" s="59">
        <v>161602.87354627505</v>
      </c>
    </row>
    <row r="10" spans="1:7" x14ac:dyDescent="0.25">
      <c r="A10" s="57" t="s">
        <v>431</v>
      </c>
      <c r="B10" s="59">
        <v>66500</v>
      </c>
      <c r="C10" s="59">
        <v>69825</v>
      </c>
      <c r="D10" s="59">
        <v>73316.25</v>
      </c>
      <c r="E10" s="59">
        <v>76982.0625</v>
      </c>
      <c r="F10" s="59">
        <v>80831.165625000009</v>
      </c>
      <c r="G10" s="59">
        <v>84872.723906250016</v>
      </c>
    </row>
    <row r="11" spans="1:7" x14ac:dyDescent="0.25">
      <c r="A11" s="58" t="s">
        <v>432</v>
      </c>
      <c r="B11" s="59">
        <v>0</v>
      </c>
      <c r="C11" s="59">
        <v>0</v>
      </c>
      <c r="D11" s="59">
        <v>0</v>
      </c>
      <c r="E11" s="59">
        <v>0</v>
      </c>
      <c r="F11" s="59">
        <v>0</v>
      </c>
      <c r="G11" s="59">
        <v>0</v>
      </c>
    </row>
    <row r="12" spans="1:7" x14ac:dyDescent="0.25">
      <c r="A12" s="58" t="s">
        <v>525</v>
      </c>
      <c r="B12" s="59">
        <v>9000</v>
      </c>
      <c r="C12" s="59">
        <v>9450</v>
      </c>
      <c r="D12" s="59">
        <v>9922.5</v>
      </c>
      <c r="E12" s="59">
        <v>10418.625</v>
      </c>
      <c r="F12" s="59">
        <v>10939.55625</v>
      </c>
      <c r="G12" s="59">
        <v>11486.534062500001</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1400000</v>
      </c>
      <c r="C29" s="40">
        <f t="shared" si="2"/>
        <v>1470000</v>
      </c>
      <c r="D29" s="40">
        <f t="shared" si="2"/>
        <v>1543500</v>
      </c>
      <c r="E29" s="40">
        <f t="shared" si="2"/>
        <v>1620675</v>
      </c>
      <c r="F29" s="40">
        <f t="shared" si="2"/>
        <v>1701708.75</v>
      </c>
      <c r="G29" s="40">
        <f t="shared" si="2"/>
        <v>1786794.1875000005</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sqref="A1:G1"/>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2020</v>
      </c>
      <c r="C5" s="130">
        <v>2021</v>
      </c>
      <c r="D5" s="130">
        <v>2022</v>
      </c>
      <c r="E5" s="130">
        <v>2023</v>
      </c>
      <c r="F5" s="130">
        <v>2024</v>
      </c>
      <c r="G5" s="38" t="s">
        <v>537</v>
      </c>
    </row>
    <row r="6" spans="1:7" x14ac:dyDescent="0.25">
      <c r="A6" s="61" t="s">
        <v>415</v>
      </c>
      <c r="B6" s="39">
        <f>SUM(B8:B18)</f>
        <v>0</v>
      </c>
      <c r="C6" s="39">
        <f>SUM(C7:C18)</f>
        <v>0</v>
      </c>
      <c r="D6" s="39">
        <f>SUM(D7:D18)</f>
        <v>0</v>
      </c>
      <c r="E6" s="39">
        <f>SUM(E7:E18)</f>
        <v>0</v>
      </c>
      <c r="F6" s="39">
        <f>SUM(F7:F18)</f>
        <v>0</v>
      </c>
      <c r="G6" s="39">
        <f>SUM(G7:G18)</f>
        <v>1575020.1899999997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20.270000000000003</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1574999.9199999997</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1575020.1899999997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sqref="A1:G1"/>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COMISION MUNICIPAL DEL DEPORTE DE DR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2020</v>
      </c>
      <c r="C5" s="130">
        <v>2021</v>
      </c>
      <c r="D5" s="130">
        <v>2022</v>
      </c>
      <c r="E5" s="130">
        <v>2023</v>
      </c>
      <c r="F5" s="130">
        <v>2024</v>
      </c>
      <c r="G5" s="38" t="s">
        <v>538</v>
      </c>
    </row>
    <row r="6" spans="1:7" x14ac:dyDescent="0.25">
      <c r="A6" s="27" t="s">
        <v>526</v>
      </c>
      <c r="B6" s="39">
        <f>SUM(B7:B15)</f>
        <v>0</v>
      </c>
      <c r="C6" s="39">
        <f>SUM(C7:C15)</f>
        <v>0</v>
      </c>
      <c r="D6" s="39">
        <f>SUM(D7:D15)</f>
        <v>0</v>
      </c>
      <c r="E6" s="39">
        <f>SUM(E7:E15)</f>
        <v>0</v>
      </c>
      <c r="F6" s="39">
        <f>SUM(F7:F15)</f>
        <v>0</v>
      </c>
      <c r="G6" s="39">
        <f t="shared" ref="G6" si="0">SUM(G7:G15)</f>
        <v>1566316.52</v>
      </c>
    </row>
    <row r="7" spans="1:7" x14ac:dyDescent="0.25">
      <c r="A7" s="57" t="s">
        <v>523</v>
      </c>
      <c r="B7" s="59">
        <v>0</v>
      </c>
      <c r="C7" s="59">
        <v>0</v>
      </c>
      <c r="D7" s="59">
        <v>0</v>
      </c>
      <c r="E7" s="59">
        <v>0</v>
      </c>
      <c r="F7" s="59">
        <v>0</v>
      </c>
      <c r="G7" s="59">
        <v>1171588.6800000002</v>
      </c>
    </row>
    <row r="8" spans="1:7" x14ac:dyDescent="0.25">
      <c r="A8" s="57" t="s">
        <v>524</v>
      </c>
      <c r="B8" s="59">
        <v>0</v>
      </c>
      <c r="C8" s="59">
        <v>0</v>
      </c>
      <c r="D8" s="59">
        <v>0</v>
      </c>
      <c r="E8" s="59">
        <v>0</v>
      </c>
      <c r="F8" s="59">
        <v>0</v>
      </c>
      <c r="G8" s="59">
        <v>205331.63999999998</v>
      </c>
    </row>
    <row r="9" spans="1:7" x14ac:dyDescent="0.25">
      <c r="A9" s="57" t="s">
        <v>431</v>
      </c>
      <c r="B9" s="59">
        <v>0</v>
      </c>
      <c r="C9" s="59">
        <v>0</v>
      </c>
      <c r="D9" s="59">
        <v>0</v>
      </c>
      <c r="E9" s="59">
        <v>0</v>
      </c>
      <c r="F9" s="59">
        <v>0</v>
      </c>
      <c r="G9" s="59">
        <v>170899.07000000004</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18497.129999999997</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1566316.52</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abSelected="1" zoomScale="71" zoomScaleNormal="65" workbookViewId="0">
      <selection sqref="A1:F1"/>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A015AA22-CFEB-45AB-B03A-55C9B8F5196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DELL</cp:lastModifiedBy>
  <dcterms:created xsi:type="dcterms:W3CDTF">2023-03-16T22:14:51Z</dcterms:created>
  <dcterms:modified xsi:type="dcterms:W3CDTF">2026-01-15T00:04:22Z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