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032025\"/>
    </mc:Choice>
  </mc:AlternateContent>
  <xr:revisionPtr revIDLastSave="0" documentId="13_ncr:1_{ACFE59C0-FBDD-428E-AFC7-7CD306FD1BF8}" xr6:coauthVersionLast="47" xr6:coauthVersionMax="47" xr10:uidLastSave="{00000000-0000-0000-0000-000000000000}"/>
  <bookViews>
    <workbookView visibility="hidden" xWindow="1380" yWindow="3330" windowWidth="12705" windowHeight="11295" firstSheet="7" activeTab="7" xr2:uid="{00000000-000D-0000-FFFF-FFFF00000000}"/>
    <workbookView visibility="hidden" xWindow="1725" yWindow="3675" windowWidth="12705" windowHeight="11295" firstSheet="7" activeTab="7" xr2:uid="{00000000-000D-0000-FFFF-FFFF01000000}"/>
    <workbookView visibility="hidden" xWindow="1725" yWindow="3675" windowWidth="12705" windowHeight="11295" xr2:uid="{00000000-000D-0000-FFFF-FFFF02000000}"/>
    <workbookView xWindow="-120" yWindow="-120" windowWidth="29040" windowHeight="15720" activeTab="7" xr2:uid="{00000000-000D-0000-FFFF-FFFF03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136" i="62" l="1"/>
  <c r="C136" i="62"/>
  <c r="D134" i="62"/>
  <c r="C134" i="62"/>
  <c r="D124" i="62"/>
  <c r="C124" i="62"/>
  <c r="D99" i="62"/>
  <c r="C99" i="62"/>
  <c r="D93" i="62"/>
  <c r="C93" i="62"/>
  <c r="D49" i="62"/>
  <c r="C49" i="62"/>
  <c r="D38" i="62"/>
  <c r="C38" i="62"/>
  <c r="D29" i="62"/>
  <c r="C29" i="62"/>
  <c r="D21" i="62"/>
  <c r="C21" i="62"/>
  <c r="D16" i="62"/>
  <c r="C16" i="62"/>
  <c r="D101" i="62" l="1"/>
  <c r="D138" i="62" s="1"/>
  <c r="C101" i="62"/>
  <c r="C138" i="62" s="1"/>
  <c r="C5" i="63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21" i="63"/>
  <c r="C16" i="63"/>
  <c r="C8" i="63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<sst xmlns="http://schemas.openxmlformats.org/spreadsheetml/2006/main" count="838" uniqueCount="595">
  <si>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</si>
  <si>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</si>
  <si>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</si>
  <si>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</si>
  <si>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</si>
  <si>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</si>
  <si>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</si>
  <si>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</si>
  <si>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</si>
  <si>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</si>
  <si>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</si>
  <si>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</si>
  <si>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</si>
  <si>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</si>
  <si>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</si>
  <si>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</si>
  <si>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</si>
  <si>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</si>
  <si>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</si>
  <si>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</si>
  <si>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</si>
  <si>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</si>
  <si>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</si>
  <si>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</si>
  <si>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</si>
  <si>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</si>
  <si>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</si>
  <si>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</si>
  <si>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</si>
  <si>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</si>
  <si>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</si>
  <si>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</si>
  <si>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</si>
  <si>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</si>
  <si>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</si>
  <si>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</si>
  <si>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</si>
  <si>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</si>
  <si>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</si>
  <si>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</si>
  <si>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</si>
  <si>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</si>
  <si>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</si>
  <si>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</si>
  <si>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</si>
  <si>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</si>
  <si>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</si>
  <si>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</si>
  <si>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</si>
  <si>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</si>
  <si>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</si>
  <si>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</si>
  <si>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</si>
  <si>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</si>
  <si>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</si>
  <si>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</si>
  <si>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</si>
  <si>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</si>
  <si>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</si>
  <si>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</si>
  <si>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</si>
  <si>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</si>
  <si>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</si>
  <si>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</si>
  <si>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</si>
  <si>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</si>
  <si>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</si>
  <si>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</si>
  <si>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</si>
  <si>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</si>
  <si>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</si>
  <si>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</si>
  <si>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</si>
  <si>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</si>
  <si>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</si>
  <si>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</si>
  <si>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</si>
  <si>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</si>
  <si>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</si>
  <si>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</si>
  <si>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</si>
  <si>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</si>
  <si>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</si>
  <si>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</si>
  <si>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</si>
  <si>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</si>
  <si>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</si>
  <si>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</si>
  <si>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</si>
  <si>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</si>
  <si>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</si>
  <si>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</si>
  <si>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</si>
  <si>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</si>
  <si>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</si>
  <si>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</si>
  <si>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</si>
  <si>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</si>
  <si>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</si>
  <si>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</si>
  <si>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</si>
  <si>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</si>
  <si>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</si>
  <si>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</si>
  <si>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</si>
  <si>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</si>
  <si>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</si>
  <si>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</si>
  <si>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</si>
  <si>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</si>
  <si>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</si>
  <si>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</si>
  <si>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</si>
  <si>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</si>
  <si>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</si>
  <si>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</si>
  <si>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</si>
  <si>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</si>
  <si>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</si>
  <si>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</si>
  <si>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</si>
  <si>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</si>
  <si>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</si>
  <si>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</si>
  <si>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</si>
  <si>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</si>
  <si>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</si>
  <si>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</si>
  <si>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</si>
  <si>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</si>
  <si>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</si>
  <si>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</si>
  <si>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</si>
  <si>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</si>
  <si>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</si>
  <si>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</si>
  <si>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</si>
  <si>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</si>
  <si>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</si>
  <si>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</si>
  <si>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</si>
  <si>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</si>
  <si>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</si>
  <si>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</si>
  <si>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</si>
  <si>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</si>
  <si>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</si>
  <si>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</si>
  <si>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</si>
  <si>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</si>
  <si>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</si>
  <si>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</si>
  <si>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</si>
  <si>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</si>
  <si>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</si>
  <si>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</si>
  <si>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</si>
  <si>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</si>
  <si>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</si>
  <si>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</si>
  <si>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</si>
  <si>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</si>
  <si>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</si>
  <si>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</si>
  <si>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</si>
  <si>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</si>
  <si>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</si>
  <si>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</si>
  <si>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</si>
  <si>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</si>
  <si>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</si>
  <si>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</si>
  <si>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</si>
  <si>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</si>
  <si>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</si>
  <si>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</si>
  <si>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</si>
  <si>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</si>
  <si>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</si>
  <si>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</si>
  <si>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</si>
  <si>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</si>
  <si>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</si>
  <si>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</si>
  <si>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</si>
  <si>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</si>
  <si>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</si>
  <si>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</si>
  <si>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</si>
  <si>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</si>
  <si>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</si>
  <si>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</si>
  <si>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</si>
  <si>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</si>
  <si>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</si>
  <si>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</si>
  <si>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</si>
  <si>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</si>
  <si>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</si>
  <si>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</si>
  <si>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</si>
  <si>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</si>
  <si>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</si>
  <si>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</si>
  <si>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</si>
  <si>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</si>
  <si>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</si>
  <si>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</si>
  <si>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</si>
  <si>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</si>
  <si>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</si>
  <si>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</si>
  <si>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</si>
  <si>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</si>
  <si>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</si>
  <si>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</si>
  <si>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</si>
  <si>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</si>
  <si>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</si>
  <si>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</si>
  <si>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</si>
  <si>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</si>
  <si>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</si>
  <si>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</si>
  <si>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</si>
  <si>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</si>
  <si>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</si>
  <si>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</si>
  <si>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</si>
  <si>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</si>
  <si>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</si>
  <si>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</si>
  <si>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</si>
  <si>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</si>
  <si>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</si>
  <si>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</si>
  <si>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</si>
  <si>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</si>
  <si>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</si>
  <si>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</si>
  <si>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</si>
  <si>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</si>
  <si>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</si>
  <si>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</si>
  <si>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</si>
  <si>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</si>
  <si>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</si>
  <si>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</si>
  <si>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</si>
  <si>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</si>
  <si>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</si>
  <si>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</si>
  <si>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</si>
  <si>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</si>
  <si>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</si>
  <si>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</si>
  <si>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</si>
  <si>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</si>
  <si>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</si>
  <si>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</si>
  <si>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</si>
  <si>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</si>
  <si>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</si>
  <si>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</si>
  <si>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</si>
  <si>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</si>
  <si>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</si>
  <si>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</si>
  <si>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</si>
  <si>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</si>
  <si>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</si>
  <si>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</si>
  <si>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</si>
  <si>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</si>
  <si>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</si>
  <si>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</si>
  <si>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</si>
  <si>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</si>
  <si>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</si>
  <si>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</si>
  <si>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</si>
  <si>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</si>
  <si>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</si>
  <si>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</si>
  <si>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</si>
  <si>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</si>
  <si>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</si>
  <si>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</si>
  <si>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</si>
  <si>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</si>
  <si>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</si>
  <si>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</si>
  <si>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</si>
  <si>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</si>
  <si>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</si>
  <si>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</si>
  <si>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</si>
  <si>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</si>
  <si>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</si>
  <si>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</si>
  <si>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</si>
  <si>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</si>
  <si>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</si>
  <si>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</si>
  <si>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</si>
  <si>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</si>
  <si>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</si>
  <si>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</si>
  <si>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</si>
  <si>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</si>
  <si>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</si>
  <si>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</si>
  <si>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</si>
  <si>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</si>
  <si>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</si>
  <si>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</si>
  <si>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</si>
  <si>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</si>
  <si>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</si>
  <si>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</si>
  <si>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</si>
  <si>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</si>
  <si>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</si>
  <si>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</si>
  <si>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</si>
  <si>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</si>
  <si>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</si>
  <si>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</si>
  <si>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</si>
  <si>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</si>
  <si>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</si>
  <si>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</si>
  <si>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</si>
  <si>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</si>
  <si>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</si>
  <si>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</si>
  <si>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</si>
  <si>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</si>
  <si>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</si>
  <si>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</si>
  <si>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</si>
  <si>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</si>
  <si>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</si>
  <si>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</si>
  <si>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</si>
  <si>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</si>
  <si>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</si>
  <si>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</si>
  <si>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</si>
  <si>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</si>
  <si>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</si>
  <si>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</si>
  <si>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</si>
  <si>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</si>
  <si>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</si>
  <si>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</si>
  <si>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</si>
  <si>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</si>
  <si>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</si>
  <si>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</si>
  <si>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</si>
  <si>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</si>
  <si>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</si>
  <si>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</si>
  <si>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</si>
  <si>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</si>
  <si>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</si>
  <si>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</si>
  <si>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</si>
  <si>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</si>
  <si>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</si>
  <si>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</si>
  <si>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</si>
  <si>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</si>
  <si>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</si>
  <si>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</si>
  <si>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</si>
  <si>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</si>
  <si>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</si>
  <si>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</si>
  <si>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</si>
  <si>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</si>
  <si>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</si>
  <si>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</si>
  <si>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</si>
  <si>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</si>
  <si>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</si>
  <si>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</si>
  <si>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</si>
  <si>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</si>
  <si>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</si>
  <si>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</si>
  <si>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</si>
  <si>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</si>
  <si>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</si>
  <si>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</si>
  <si>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</si>
  <si>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</si>
  <si>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</si>
  <si>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</si>
  <si>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</si>
  <si>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</si>
  <si>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</si>
  <si>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</si>
  <si>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</si>
  <si>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</si>
  <si>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</si>
  <si>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</si>
  <si>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</si>
  <si>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</si>
  <si>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</si>
  <si>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</si>
  <si>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</si>
  <si>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</si>
  <si>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</si>
  <si>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</si>
  <si>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</si>
  <si>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</si>
  <si>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</si>
  <si>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</si>
  <si>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</si>
  <si>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</si>
  <si>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</si>
  <si>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</si>
  <si>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</si>
  <si>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</si>
  <si>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</si>
  <si>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</si>
  <si>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</si>
  <si>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</si>
  <si>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</si>
  <si>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</si>
  <si>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</si>
  <si>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</si>
  <si>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</si>
  <si>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</si>
  <si>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</si>
  <si>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</si>
  <si>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</si>
  <si>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</si>
  <si>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</si>
  <si>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</si>
  <si>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</si>
  <si>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</si>
  <si>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</si>
  <si>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</si>
  <si>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</si>
  <si>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</si>
  <si>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</si>
  <si>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</si>
  <si>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</si>
  <si>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</si>
  <si>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</si>
  <si>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</si>
  <si>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</si>
  <si>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</si>
  <si>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</si>
  <si>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</si>
  <si>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</si>
  <si>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</si>
  <si>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</si>
  <si>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</si>
  <si>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</si>
  <si>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</si>
  <si>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</si>
  <si>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</si>
  <si>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</si>
  <si>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</si>
  <si>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</si>
  <si>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</si>
  <si>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</si>
  <si>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</si>
  <si>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</si>
  <si>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</si>
  <si>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</si>
  <si>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</si>
  <si>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</si>
  <si>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</si>
  <si>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</si>
  <si>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</si>
  <si>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</si>
  <si>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</si>
  <si>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</si>
  <si>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</si>
  <si>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</si>
  <si>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</si>
  <si>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</si>
  <si>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</si>
  <si>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</si>
  <si>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</si>
  <si>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</si>
  <si>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</si>
  <si>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</si>
  <si>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</si>
  <si>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</si>
  <si>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</si>
  <si>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</si>
  <si>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</si>
  <si>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</si>
  <si>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</si>
  <si>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</si>
  <si>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</si>
  <si>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</si>
  <si>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</si>
  <si>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</si>
  <si>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</si>
  <si>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</si>
  <si>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</si>
  <si>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</si>
  <si>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</si>
  <si>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</si>
  <si>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</si>
  <si>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</si>
  <si>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</si>
  <si>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</si>
  <si>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</si>
  <si>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</si>
  <si>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</si>
  <si>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</si>
  <si>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</si>
  <si>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</si>
  <si>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</si>
  <si>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</si>
  <si>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</si>
  <si>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</si>
  <si>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</si>
  <si>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Trimestral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</si>
  <si>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</si>
  <si>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</si>
  <si>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</si>
  <si>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</si>
  <si>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</si>
  <si>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</si>
  <si>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</si>
  <si>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</si>
  <si>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</si>
  <si>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</si>
  <si>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</si>
  <si>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</si>
  <si>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</si>
  <si>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</si>
  <si>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</si>
  <si>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</si>
  <si>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</si>
  <si>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</si>
  <si>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</si>
  <si>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</si>
  <si>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</si>
  <si>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</si>
  <si>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</si>
  <si>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</si>
  <si>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</si>
  <si>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</si>
  <si>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</si>
  <si>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</si>
  <si>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</si>
  <si>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</si>
  <si>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</si>
  <si>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</si>
  <si>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</si>
  <si>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</si>
  <si>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</si>
  <si>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</si>
  <si>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</si>
  <si>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</si>
  <si>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</si>
  <si>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</si>
  <si>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</si>
  <si>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</si>
  <si>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</si>
  <si>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</si>
  <si>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</si>
  <si>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</si>
  <si>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</si>
  <si>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</si>
  <si>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</si>
  <si>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</si>
  <si>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</si>
  <si>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</si>
  <si>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</si>
  <si>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</si>
  <si>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</si>
  <si>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</si>
  <si>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</si>
  <si>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</si>
  <si>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Cambios en Estimaciones Contables</t>
  </si>
  <si>
    <t>Enajenaciones</t>
  </si>
  <si>
    <t>COMISION MUNICIPAL DEPORTE DE DR MORA, GTO 2025</t>
  </si>
  <si>
    <t>DEL 01 DE ENERO DEL 2025 AL 30 DE SEPTIEMBRE DEL 2025</t>
  </si>
  <si>
    <t>ELABORO</t>
  </si>
  <si>
    <t>L.A.E. JAVIER ARTURO VERDE VALENCIA</t>
  </si>
  <si>
    <t>AUXILIAR CONTABLE</t>
  </si>
  <si>
    <t>AUTORIZO</t>
  </si>
  <si>
    <t>C. MANUEL MENDOZA PICHARDO</t>
  </si>
  <si>
    <t>DIRECTOR COMUDE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</si>
</sst>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5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0" fontId="19" fillId="0" borderId="0"/>
  </cellStyleXfs>
  <cellXfs count="185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5" fillId="0" borderId="0" xfId="14" applyFont="1"/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8" fillId="0" borderId="0" xfId="14" applyFont="1" applyAlignment="1">
      <alignment horizontal="center"/>
    </xf>
    <xf numFmtId="4" fontId="8" fillId="0" borderId="0" xfId="14" applyNumberFormat="1" applyFont="1"/>
    <xf numFmtId="0" fontId="7" fillId="0" borderId="0" xfId="14" applyFont="1"/>
    <xf numFmtId="0" fontId="8" fillId="0" borderId="0" xfId="14" quotePrefix="1" applyFont="1" applyAlignment="1">
      <alignment horizontal="left"/>
    </xf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</cellXfs>
  <cellStyles count="15">
    <cellStyle name="Hipervínculo" xfId="11" builtinId="8"/>
    <cellStyle name="Millares 2" xfId="1" xr:uid="{00000000-0005-0000-0000-000001000000}"/>
    <cellStyle name="Normal" xfId="0" builtinId="0"/>
    <cellStyle name="Normal 2" xfId="2" xr:uid="{00000000-0005-0000-0000-000003000000}"/>
    <cellStyle name="Normal 2 2" xfId="3" xr:uid="{00000000-0005-0000-0000-000004000000}"/>
    <cellStyle name="Normal 2 3" xfId="9" xr:uid="{00000000-0005-0000-0000-000005000000}"/>
    <cellStyle name="Normal 3" xfId="8" xr:uid="{00000000-0005-0000-0000-000006000000}"/>
    <cellStyle name="Normal 3 2" xfId="10" xr:uid="{00000000-0005-0000-0000-000007000000}"/>
    <cellStyle name="Normal 3 2 2" xfId="13" xr:uid="{00000000-0005-0000-0000-000008000000}"/>
    <cellStyle name="Normal 3 3" xfId="12" xr:uid="{00000000-0005-0000-0000-000009000000}"/>
    <cellStyle name="Normal 4" xfId="4" xr:uid="{00000000-0005-0000-0000-00000A000000}"/>
    <cellStyle name="Normal 5" xfId="5" xr:uid="{00000000-0005-0000-0000-00000B000000}"/>
    <cellStyle name="Normal 56" xfId="6" xr:uid="{00000000-0005-0000-0000-00000C000000}"/>
    <cellStyle name="Normal 6" xfId="14" xr:uid="{00000000-0005-0000-0000-00000D000000}"/>
    <cellStyle name="Porcentaje 2" xfId="7" xr:uid="{00000000-0005-0000-0000-00000E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  <pageSetUpPr fitToPage="1"/>
  </sheetPr>
  <dimension ref="A1:D45"/>
  <sheetViews>
    <sheetView workbookViewId="0"/>
    <sheetView workbookViewId="1"/>
    <sheetView tabSelected="1" workbookViewId="2">
      <selection activeCell="B1" sqref="B1"/>
    </sheetView>
    <sheetView zoomScale="90" zoomScaleNormal="90" workbookViewId="3">
      <selection activeCell="B51" sqref="B51"/>
    </sheetView>
  </sheetViews>
  <sheetFormatPr baseColWidth="10" defaultColWidth="12.85546875" defaultRowHeight="11.25" x14ac:dyDescent="0.2"/>
  <cols>
    <col min="1" max="1" width="14.85546875" style="2" customWidth="1"/>
    <col min="2" max="2" width="73.85546875" style="2" bestFit="1" customWidth="1"/>
    <col min="3" max="16384" width="12.85546875" style="2"/>
  </cols>
  <sheetData>
    <row r="1" spans="1:4" ht="11.25" customHeight="1" x14ac:dyDescent="0.2">
      <c r="A1" s="106" t="s">
        <v>587</v>
      </c>
      <c r="B1" s="107"/>
      <c r="C1" s="108" t="s">
        <v>0</v>
      </c>
      <c r="D1" s="109">
        <v>2025</v>
      </c>
    </row>
    <row r="2" spans="1:4" ht="11.25" customHeight="1" x14ac:dyDescent="0.2">
      <c r="A2" s="110" t="s">
        <v>1</v>
      </c>
      <c r="B2" s="102"/>
      <c r="C2" s="111" t="s">
        <v>2</v>
      </c>
      <c r="D2" s="112" t="s">
        <v>526</v>
      </c>
    </row>
    <row r="3" spans="1:4" ht="11.25" customHeight="1" x14ac:dyDescent="0.2">
      <c r="A3" s="110" t="s">
        <v>588</v>
      </c>
      <c r="B3" s="102"/>
      <c r="C3" s="111" t="s">
        <v>3</v>
      </c>
      <c r="D3" s="113">
        <v>3</v>
      </c>
    </row>
    <row r="4" spans="1:4" ht="11.25" customHeight="1" x14ac:dyDescent="0.2">
      <c r="A4" s="114" t="s">
        <v>4</v>
      </c>
      <c r="B4" s="103"/>
      <c r="C4" s="103"/>
      <c r="D4" s="115"/>
    </row>
    <row r="5" spans="1:4" ht="15" customHeight="1" x14ac:dyDescent="0.2">
      <c r="A5" s="104" t="s">
        <v>5</v>
      </c>
      <c r="B5" s="105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2" t="s">
        <v>529</v>
      </c>
    </row>
    <row r="11" spans="1:4" x14ac:dyDescent="0.2">
      <c r="A11" s="37" t="s">
        <v>38</v>
      </c>
      <c r="B11" s="142" t="s">
        <v>40</v>
      </c>
    </row>
    <row r="12" spans="1:4" x14ac:dyDescent="0.2">
      <c r="A12" s="37" t="s">
        <v>9</v>
      </c>
      <c r="B12" s="142" t="s">
        <v>10</v>
      </c>
    </row>
    <row r="13" spans="1:4" x14ac:dyDescent="0.2">
      <c r="A13" s="37" t="s">
        <v>11</v>
      </c>
      <c r="B13" s="142" t="s">
        <v>12</v>
      </c>
    </row>
    <row r="14" spans="1:4" x14ac:dyDescent="0.2">
      <c r="A14" s="37" t="s">
        <v>13</v>
      </c>
      <c r="B14" s="142" t="s">
        <v>14</v>
      </c>
    </row>
    <row r="15" spans="1:4" x14ac:dyDescent="0.2">
      <c r="A15" s="37" t="s">
        <v>15</v>
      </c>
      <c r="B15" s="142" t="s">
        <v>16</v>
      </c>
    </row>
    <row r="16" spans="1:4" x14ac:dyDescent="0.2">
      <c r="A16" s="37" t="s">
        <v>17</v>
      </c>
      <c r="B16" s="142" t="s">
        <v>18</v>
      </c>
    </row>
    <row r="17" spans="1:2" x14ac:dyDescent="0.2">
      <c r="A17" s="37" t="s">
        <v>19</v>
      </c>
      <c r="B17" s="142" t="s">
        <v>20</v>
      </c>
    </row>
    <row r="18" spans="1:2" x14ac:dyDescent="0.2">
      <c r="A18" s="37" t="s">
        <v>21</v>
      </c>
      <c r="B18" s="142" t="s">
        <v>22</v>
      </c>
    </row>
    <row r="19" spans="1:2" x14ac:dyDescent="0.2">
      <c r="A19" s="37" t="s">
        <v>23</v>
      </c>
      <c r="B19" s="142" t="s">
        <v>24</v>
      </c>
    </row>
    <row r="20" spans="1:2" x14ac:dyDescent="0.2">
      <c r="A20" s="37" t="s">
        <v>25</v>
      </c>
      <c r="B20" s="142" t="s">
        <v>26</v>
      </c>
    </row>
    <row r="21" spans="1:2" x14ac:dyDescent="0.2">
      <c r="A21" s="37" t="s">
        <v>27</v>
      </c>
      <c r="B21" s="142" t="s">
        <v>28</v>
      </c>
    </row>
    <row r="22" spans="1:2" x14ac:dyDescent="0.2">
      <c r="A22" s="37" t="s">
        <v>29</v>
      </c>
      <c r="B22" s="142" t="s">
        <v>30</v>
      </c>
    </row>
    <row r="23" spans="1:2" x14ac:dyDescent="0.2">
      <c r="A23" s="37" t="s">
        <v>31</v>
      </c>
      <c r="B23" s="142" t="s">
        <v>32</v>
      </c>
    </row>
    <row r="24" spans="1:2" x14ac:dyDescent="0.2">
      <c r="A24" s="37" t="s">
        <v>33</v>
      </c>
      <c r="B24" s="142" t="s">
        <v>34</v>
      </c>
    </row>
    <row r="25" spans="1:2" x14ac:dyDescent="0.2">
      <c r="A25" s="37" t="s">
        <v>35</v>
      </c>
      <c r="B25" s="142" t="s">
        <v>551</v>
      </c>
    </row>
    <row r="26" spans="1:2" x14ac:dyDescent="0.2">
      <c r="A26" s="37" t="s">
        <v>536</v>
      </c>
      <c r="B26" s="142" t="s">
        <v>537</v>
      </c>
    </row>
    <row r="27" spans="1:2" x14ac:dyDescent="0.2">
      <c r="A27" s="37" t="s">
        <v>553</v>
      </c>
      <c r="B27" s="142" t="s">
        <v>552</v>
      </c>
    </row>
    <row r="28" spans="1:2" x14ac:dyDescent="0.2">
      <c r="A28" s="37" t="s">
        <v>41</v>
      </c>
      <c r="B28" s="142" t="s">
        <v>42</v>
      </c>
    </row>
    <row r="29" spans="1:2" x14ac:dyDescent="0.2">
      <c r="A29" s="37" t="s">
        <v>43</v>
      </c>
      <c r="B29" s="142" t="s">
        <v>44</v>
      </c>
    </row>
    <row r="30" spans="1:2" x14ac:dyDescent="0.2">
      <c r="A30" s="37" t="s">
        <v>45</v>
      </c>
      <c r="B30" s="142" t="s">
        <v>556</v>
      </c>
    </row>
    <row r="31" spans="1:2" x14ac:dyDescent="0.2">
      <c r="A31" s="37" t="s">
        <v>46</v>
      </c>
      <c r="B31" s="142" t="s">
        <v>560</v>
      </c>
    </row>
    <row r="32" spans="1:2" x14ac:dyDescent="0.2">
      <c r="A32" s="37" t="s">
        <v>47</v>
      </c>
      <c r="B32" s="142" t="s">
        <v>561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584</v>
      </c>
    </row>
    <row r="41" spans="1:4" x14ac:dyDescent="0.2">
      <c r="A41" s="5"/>
      <c r="B41" s="139" t="s">
        <v>554</v>
      </c>
    </row>
    <row r="42" spans="1:4" x14ac:dyDescent="0.2">
      <c r="A42" s="5"/>
      <c r="B42" s="139" t="s">
        <v>555</v>
      </c>
    </row>
    <row r="43" spans="1:4" ht="12" thickBot="1" x14ac:dyDescent="0.25">
      <c r="A43" s="9"/>
      <c r="B43" s="10"/>
    </row>
    <row r="45" spans="1:4" ht="32.25" customHeight="1" x14ac:dyDescent="0.2">
      <c r="A45" s="161" t="s">
        <v>55</v>
      </c>
      <c r="B45" s="161"/>
      <c r="C45" s="143"/>
      <c r="D45" s="143"/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Cuenta Pública)." sqref="D3" xr:uid="{00000000-0002-0000-0000-000002000000}">
      <formula1>"1, 2, 3, 4, Cuenta Pública"</formula1>
    </dataValidation>
  </dataValidations>
  <hyperlinks>
    <hyperlink ref="A35:B35" location="Conciliacion_Ig!B6" display="Conciliacion_Ig" xr:uid="{00000000-0004-0000-0000-000000000000}"/>
    <hyperlink ref="A36:B36" location="Conciliacion_Eg!B5" display="Conciliacion_Eg" xr:uid="{00000000-0004-0000-0000-000001000000}"/>
    <hyperlink ref="B39" location="Memoria!A8" display="CONTABLES" xr:uid="{00000000-0004-0000-0000-000002000000}"/>
    <hyperlink ref="B40" location="Memoria!A36" display="PRESUPUESTARIAS" xr:uid="{00000000-0004-0000-0000-000003000000}"/>
    <hyperlink ref="B35" location="Conciliacion_Ig!B4" display="CONCILIACIÓN ENTRE LOS INGRESOS PRESUPUESTARIOS Y CONTABLES" xr:uid="{00000000-0004-0000-0000-000004000000}"/>
    <hyperlink ref="B36" location="Conciliacion_Eg!B4" display="CONCILIACIÓN ENTRE LOS EGRESOS PRESUPUESTARIOS Y LOS GASTOS CONTABLES" xr:uid="{00000000-0004-0000-0000-000005000000}"/>
    <hyperlink ref="A13" location="ESF!A12" display="ESF-02" xr:uid="{00000000-0004-0000-0000-000006000000}"/>
    <hyperlink ref="A15" location="ESF!A29" display="ESF-04" xr:uid="{00000000-0004-0000-0000-000007000000}"/>
    <hyperlink ref="A16" location="ESF!A38" display="ESF-05" xr:uid="{00000000-0004-0000-0000-000008000000}"/>
    <hyperlink ref="A17" location="ESF!A43" display="ESF-06" xr:uid="{00000000-0004-0000-0000-000009000000}"/>
    <hyperlink ref="A18" location="ESF!A47" display="ESF-07" xr:uid="{00000000-0004-0000-0000-00000A000000}"/>
    <hyperlink ref="A19" location="ESF!A53" display="ESF-08" xr:uid="{00000000-0004-0000-0000-00000B000000}"/>
    <hyperlink ref="A20" location="ESF!A76" display="ESF-09" xr:uid="{00000000-0004-0000-0000-00000C000000}"/>
    <hyperlink ref="A21" location="ESF!A92" display="ESF-10" xr:uid="{00000000-0004-0000-0000-00000D000000}"/>
    <hyperlink ref="A22" location="ESF!A98" display="ESF-11" xr:uid="{00000000-0004-0000-0000-00000E000000}"/>
    <hyperlink ref="A23" location="ESF!A109" display="ESF-12" xr:uid="{00000000-0004-0000-0000-00000F000000}"/>
    <hyperlink ref="A24" location="ESF!A126" display="ESF-13" xr:uid="{00000000-0004-0000-0000-000010000000}"/>
    <hyperlink ref="A25" location="ESF!A143" display="ESF-14" xr:uid="{00000000-0004-0000-0000-000011000000}"/>
    <hyperlink ref="A32" location="EFE!A45" display="EFE-03" xr:uid="{00000000-0004-0000-0000-000012000000}"/>
    <hyperlink ref="A10" location="ACT!A6" display="ACT-01" xr:uid="{00000000-0004-0000-0000-000013000000}"/>
    <hyperlink ref="A11" location="ACT!A91" display="ACT-03" xr:uid="{00000000-0004-0000-0000-000014000000}"/>
    <hyperlink ref="A26" location="ESF!A151" display="ESF-15" xr:uid="{00000000-0004-0000-0000-000015000000}"/>
    <hyperlink ref="A14" location="ESF!A17" display="ESF-03" xr:uid="{00000000-0004-0000-0000-000016000000}"/>
    <hyperlink ref="B41" location="Memoria!B38" display="INGRESOS" xr:uid="{00000000-0004-0000-0000-000017000000}"/>
    <hyperlink ref="B42" location="Memoria!B48" display="EGRESOS" xr:uid="{00000000-0004-0000-0000-000018000000}"/>
    <hyperlink ref="A12" location="ESF!A6" display="ESF-01" xr:uid="{00000000-0004-0000-0000-000019000000}"/>
    <hyperlink ref="A28" location="VHP!A6" display="VHP-01" xr:uid="{00000000-0004-0000-0000-00001A000000}"/>
    <hyperlink ref="A29" location="VHP!A12" display="VHP-02" xr:uid="{00000000-0004-0000-0000-00001B000000}"/>
    <hyperlink ref="A30" location="EFE!A6" display="EFE-01" xr:uid="{00000000-0004-0000-0000-00001C000000}"/>
    <hyperlink ref="A31" location="EFE!A18" display="EFE-02" xr:uid="{00000000-0004-0000-0000-00001D000000}"/>
    <hyperlink ref="A27" location="ESF!A156" display="ESF-16" xr:uid="{00000000-0004-0000-0000-00001E000000}"/>
  </hyperlinks>
  <pageMargins left="0.70866141732283472" right="0.70866141732283472" top="0.74803149606299213" bottom="0.74803149606299213" header="0.31496062992125984" footer="0.31496062992125984"/>
  <pageSetup scale="79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4"/>
  <dimension ref="A1:G21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B215" sqref="B215"/>
    </sheetView>
  </sheetViews>
  <sheetFormatPr baseColWidth="10" defaultColWidth="9.140625" defaultRowHeight="11.25" x14ac:dyDescent="0.2"/>
  <cols>
    <col min="1" max="1" width="10" style="15" customWidth="1"/>
    <col min="2" max="2" width="72.85546875" style="15" bestFit="1" customWidth="1"/>
    <col min="3" max="3" width="15.85546875" style="15" customWidth="1"/>
    <col min="4" max="4" width="11.140625" style="132" bestFit="1" customWidth="1"/>
    <col min="5" max="5" width="14" style="15" customWidth="1"/>
    <col min="6" max="16384" width="9.140625" style="15"/>
  </cols>
  <sheetData>
    <row r="1" spans="1:7" s="21" customFormat="1" ht="11.25" customHeight="1" x14ac:dyDescent="0.25">
      <c r="A1" s="162" t="str">
        <f>ESF!A1</f>
        <v>COMISION MUNICIPAL DEPORTE DE DR MORA, GTO 2025</v>
      </c>
      <c r="B1" s="162"/>
      <c r="C1" s="162"/>
      <c r="D1" s="127" t="s">
        <v>0</v>
      </c>
      <c r="E1" s="20">
        <f>'Notas a los Edos Financieros'!D1</f>
        <v>2025</v>
      </c>
    </row>
    <row r="2" spans="1:7" s="12" customFormat="1" ht="11.25" customHeight="1" x14ac:dyDescent="0.25">
      <c r="A2" s="162" t="s">
        <v>189</v>
      </c>
      <c r="B2" s="162"/>
      <c r="C2" s="162"/>
      <c r="D2" s="127" t="s">
        <v>2</v>
      </c>
      <c r="E2" s="20" t="str">
        <f>'Notas a los Edos Financieros'!D2</f>
        <v>Trimestral</v>
      </c>
    </row>
    <row r="3" spans="1:7" s="12" customFormat="1" ht="11.25" customHeight="1" x14ac:dyDescent="0.25">
      <c r="A3" s="162" t="str">
        <f>ESF!A3</f>
        <v>DEL 01 DE ENERO DEL 2025 AL 30 DE SEPTIEMBRE DEL 2025</v>
      </c>
      <c r="B3" s="162"/>
      <c r="C3" s="162"/>
      <c r="D3" s="127" t="s">
        <v>3</v>
      </c>
      <c r="E3" s="20">
        <f>'Notas a los Edos Financieros'!D3</f>
        <v>3</v>
      </c>
    </row>
    <row r="4" spans="1:7" s="12" customFormat="1" ht="11.25" customHeight="1" x14ac:dyDescent="0.25">
      <c r="A4" s="162" t="s">
        <v>4</v>
      </c>
      <c r="B4" s="162"/>
      <c r="C4" s="162"/>
      <c r="D4" s="146"/>
      <c r="E4" s="146"/>
    </row>
    <row r="5" spans="1:7" x14ac:dyDescent="0.2">
      <c r="A5" s="13" t="s">
        <v>57</v>
      </c>
      <c r="B5" s="14"/>
      <c r="C5" s="14"/>
      <c r="D5" s="128"/>
      <c r="E5" s="14"/>
    </row>
    <row r="7" spans="1:7" x14ac:dyDescent="0.2">
      <c r="A7" s="39" t="s">
        <v>530</v>
      </c>
      <c r="B7" s="39"/>
      <c r="C7" s="39"/>
      <c r="D7" s="129"/>
      <c r="E7" s="39"/>
    </row>
    <row r="8" spans="1:7" x14ac:dyDescent="0.2">
      <c r="A8" s="40" t="s">
        <v>59</v>
      </c>
      <c r="B8" s="40" t="s">
        <v>60</v>
      </c>
      <c r="C8" s="124" t="s">
        <v>61</v>
      </c>
      <c r="D8" s="130" t="s">
        <v>264</v>
      </c>
      <c r="E8" s="124" t="s">
        <v>538</v>
      </c>
    </row>
    <row r="9" spans="1:7" x14ac:dyDescent="0.2">
      <c r="A9" s="118">
        <v>4000</v>
      </c>
      <c r="B9" s="123" t="s">
        <v>529</v>
      </c>
      <c r="C9" s="117">
        <v>1225014.3799999999</v>
      </c>
      <c r="D9" s="125"/>
      <c r="E9" s="41"/>
    </row>
    <row r="10" spans="1:7" x14ac:dyDescent="0.2">
      <c r="A10" s="118">
        <v>4100</v>
      </c>
      <c r="B10" s="120" t="s">
        <v>37</v>
      </c>
      <c r="C10" s="117">
        <v>14.44</v>
      </c>
      <c r="D10" s="125"/>
      <c r="E10" s="41"/>
    </row>
    <row r="11" spans="1:7" ht="11.25" customHeight="1" x14ac:dyDescent="0.2">
      <c r="A11" s="118">
        <v>4110</v>
      </c>
      <c r="B11" s="119" t="s">
        <v>190</v>
      </c>
      <c r="C11" s="117">
        <v>0</v>
      </c>
      <c r="D11" s="125" t="str">
        <f>IFERROR(C11/$C$12,"")</f>
        <v/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0</v>
      </c>
      <c r="D12" s="125" t="str">
        <f t="shared" ref="D12:D20" si="0">IFERROR(C12/$C$12,"")</f>
        <v/>
      </c>
      <c r="E12" s="41"/>
    </row>
    <row r="13" spans="1:7" x14ac:dyDescent="0.2">
      <c r="A13" s="42">
        <v>4112</v>
      </c>
      <c r="B13" s="43" t="s">
        <v>192</v>
      </c>
      <c r="C13" s="46">
        <v>0</v>
      </c>
      <c r="D13" s="125" t="str">
        <f t="shared" si="0"/>
        <v/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5" t="str">
        <f t="shared" si="0"/>
        <v/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5" t="str">
        <f t="shared" si="0"/>
        <v/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5" t="str">
        <f t="shared" si="0"/>
        <v/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5" t="str">
        <f t="shared" si="0"/>
        <v/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5" t="str">
        <f t="shared" si="0"/>
        <v/>
      </c>
      <c r="E18" s="41"/>
    </row>
    <row r="19" spans="1:5" ht="22.5" x14ac:dyDescent="0.2">
      <c r="A19" s="42">
        <v>4118</v>
      </c>
      <c r="B19" s="44" t="s">
        <v>198</v>
      </c>
      <c r="C19" s="46">
        <v>0</v>
      </c>
      <c r="D19" s="125" t="str">
        <f t="shared" si="0"/>
        <v/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5" t="str">
        <f t="shared" si="0"/>
        <v/>
      </c>
      <c r="E20" s="41"/>
    </row>
    <row r="21" spans="1:5" x14ac:dyDescent="0.2">
      <c r="A21" s="118">
        <v>4120</v>
      </c>
      <c r="B21" s="119" t="s">
        <v>200</v>
      </c>
      <c r="C21" s="117">
        <v>0</v>
      </c>
      <c r="D21" s="125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5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5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5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5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5" t="str">
        <f t="shared" si="1"/>
        <v/>
      </c>
      <c r="E26" s="41"/>
    </row>
    <row r="27" spans="1:5" x14ac:dyDescent="0.2">
      <c r="A27" s="118">
        <v>4130</v>
      </c>
      <c r="B27" s="119" t="s">
        <v>206</v>
      </c>
      <c r="C27" s="117">
        <v>0</v>
      </c>
      <c r="D27" s="125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5" t="str">
        <f>IFERROR(C28/$C$27,"")</f>
        <v/>
      </c>
      <c r="E28" s="41"/>
    </row>
    <row r="29" spans="1:5" ht="22.5" x14ac:dyDescent="0.2">
      <c r="A29" s="42">
        <v>4132</v>
      </c>
      <c r="B29" s="44" t="s">
        <v>208</v>
      </c>
      <c r="C29" s="46">
        <v>0</v>
      </c>
      <c r="D29" s="125" t="str">
        <f>IFERROR(C29/$C$27,"")</f>
        <v/>
      </c>
      <c r="E29" s="41"/>
    </row>
    <row r="30" spans="1:5" x14ac:dyDescent="0.2">
      <c r="A30" s="118">
        <v>4140</v>
      </c>
      <c r="B30" s="119" t="s">
        <v>209</v>
      </c>
      <c r="C30" s="117">
        <v>0</v>
      </c>
      <c r="D30" s="125" t="str">
        <f t="shared" ref="D30:D35" si="2">IFERROR(C30/$C$30,"")</f>
        <v/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5" t="str">
        <f t="shared" si="2"/>
        <v/>
      </c>
      <c r="E31" s="41"/>
    </row>
    <row r="32" spans="1:5" x14ac:dyDescent="0.2">
      <c r="A32" s="42">
        <v>4143</v>
      </c>
      <c r="B32" s="43" t="s">
        <v>211</v>
      </c>
      <c r="C32" s="46">
        <v>0</v>
      </c>
      <c r="D32" s="125" t="str">
        <f t="shared" si="2"/>
        <v/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5" t="str">
        <f t="shared" si="2"/>
        <v/>
      </c>
      <c r="E33" s="41"/>
    </row>
    <row r="34" spans="1:5" ht="22.5" x14ac:dyDescent="0.2">
      <c r="A34" s="42">
        <v>4145</v>
      </c>
      <c r="B34" s="44" t="s">
        <v>213</v>
      </c>
      <c r="C34" s="46">
        <v>0</v>
      </c>
      <c r="D34" s="125" t="str">
        <f t="shared" si="2"/>
        <v/>
      </c>
      <c r="E34" s="41"/>
    </row>
    <row r="35" spans="1:5" x14ac:dyDescent="0.2">
      <c r="A35" s="42">
        <v>4149</v>
      </c>
      <c r="B35" s="43" t="s">
        <v>214</v>
      </c>
      <c r="C35" s="46">
        <v>0</v>
      </c>
      <c r="D35" s="125" t="str">
        <f t="shared" si="2"/>
        <v/>
      </c>
      <c r="E35" s="41"/>
    </row>
    <row r="36" spans="1:5" x14ac:dyDescent="0.2">
      <c r="A36" s="118">
        <v>4150</v>
      </c>
      <c r="B36" s="119" t="s">
        <v>215</v>
      </c>
      <c r="C36" s="117">
        <v>14.44</v>
      </c>
      <c r="D36" s="125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46">
        <v>14.44</v>
      </c>
      <c r="D37" s="125">
        <f>IFERROR(C37/$C$36,"")</f>
        <v>1</v>
      </c>
      <c r="E37" s="41"/>
    </row>
    <row r="38" spans="1:5" ht="22.5" x14ac:dyDescent="0.2">
      <c r="A38" s="42">
        <v>4154</v>
      </c>
      <c r="B38" s="44" t="s">
        <v>216</v>
      </c>
      <c r="C38" s="46">
        <v>0</v>
      </c>
      <c r="D38" s="125">
        <f>IFERROR(C38/$C$36,"")</f>
        <v>0</v>
      </c>
      <c r="E38" s="41"/>
    </row>
    <row r="39" spans="1:5" x14ac:dyDescent="0.2">
      <c r="A39" s="118">
        <v>4160</v>
      </c>
      <c r="B39" s="119" t="s">
        <v>217</v>
      </c>
      <c r="C39" s="117">
        <v>0</v>
      </c>
      <c r="D39" s="125" t="str">
        <f t="shared" ref="D39:D47" si="3">IFERROR(C39/$C$39,"")</f>
        <v/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5" t="str">
        <f t="shared" si="3"/>
        <v/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5" t="str">
        <f t="shared" si="3"/>
        <v/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5" t="str">
        <f t="shared" si="3"/>
        <v/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5" t="str">
        <f t="shared" si="3"/>
        <v/>
      </c>
      <c r="E43" s="41"/>
    </row>
    <row r="44" spans="1:5" x14ac:dyDescent="0.2">
      <c r="A44" s="42">
        <v>4165</v>
      </c>
      <c r="B44" s="43" t="s">
        <v>222</v>
      </c>
      <c r="C44" s="46">
        <v>0</v>
      </c>
      <c r="D44" s="125" t="str">
        <f t="shared" si="3"/>
        <v/>
      </c>
      <c r="E44" s="41"/>
    </row>
    <row r="45" spans="1:5" ht="22.5" x14ac:dyDescent="0.2">
      <c r="A45" s="42">
        <v>4166</v>
      </c>
      <c r="B45" s="44" t="s">
        <v>223</v>
      </c>
      <c r="C45" s="46">
        <v>0</v>
      </c>
      <c r="D45" s="125" t="str">
        <f t="shared" si="3"/>
        <v/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5" t="str">
        <f t="shared" si="3"/>
        <v/>
      </c>
      <c r="E46" s="41"/>
    </row>
    <row r="47" spans="1:5" x14ac:dyDescent="0.2">
      <c r="A47" s="42">
        <v>4169</v>
      </c>
      <c r="B47" s="43" t="s">
        <v>225</v>
      </c>
      <c r="C47" s="46">
        <v>0</v>
      </c>
      <c r="D47" s="125" t="str">
        <f t="shared" si="3"/>
        <v/>
      </c>
      <c r="E47" s="41"/>
    </row>
    <row r="48" spans="1:5" x14ac:dyDescent="0.2">
      <c r="A48" s="118">
        <v>4170</v>
      </c>
      <c r="B48" s="119" t="s">
        <v>531</v>
      </c>
      <c r="C48" s="117">
        <v>0</v>
      </c>
      <c r="D48" s="125" t="str">
        <f>IFERROR(C48/$C$48,"")</f>
        <v/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5" t="str">
        <f t="shared" ref="D49:D56" si="4">IFERROR(C49/$C$48,"")</f>
        <v/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5" t="str">
        <f t="shared" si="4"/>
        <v/>
      </c>
      <c r="E50" s="41"/>
    </row>
    <row r="51" spans="1:5" ht="22.5" x14ac:dyDescent="0.2">
      <c r="A51" s="42">
        <v>4173</v>
      </c>
      <c r="B51" s="44" t="s">
        <v>228</v>
      </c>
      <c r="C51" s="46">
        <v>0</v>
      </c>
      <c r="D51" s="125" t="str">
        <f t="shared" si="4"/>
        <v/>
      </c>
      <c r="E51" s="41"/>
    </row>
    <row r="52" spans="1:5" ht="22.5" x14ac:dyDescent="0.2">
      <c r="A52" s="42">
        <v>4174</v>
      </c>
      <c r="B52" s="44" t="s">
        <v>229</v>
      </c>
      <c r="C52" s="46">
        <v>0</v>
      </c>
      <c r="D52" s="125" t="str">
        <f t="shared" si="4"/>
        <v/>
      </c>
      <c r="E52" s="41"/>
    </row>
    <row r="53" spans="1:5" ht="22.5" x14ac:dyDescent="0.2">
      <c r="A53" s="42">
        <v>4175</v>
      </c>
      <c r="B53" s="44" t="s">
        <v>230</v>
      </c>
      <c r="C53" s="46">
        <v>0</v>
      </c>
      <c r="D53" s="125" t="str">
        <f t="shared" si="4"/>
        <v/>
      </c>
      <c r="E53" s="41"/>
    </row>
    <row r="54" spans="1:5" ht="22.5" x14ac:dyDescent="0.2">
      <c r="A54" s="42">
        <v>4176</v>
      </c>
      <c r="B54" s="44" t="s">
        <v>231</v>
      </c>
      <c r="C54" s="46">
        <v>0</v>
      </c>
      <c r="D54" s="125" t="str">
        <f t="shared" si="4"/>
        <v/>
      </c>
      <c r="E54" s="41"/>
    </row>
    <row r="55" spans="1:5" ht="22.5" x14ac:dyDescent="0.2">
      <c r="A55" s="42">
        <v>4177</v>
      </c>
      <c r="B55" s="44" t="s">
        <v>232</v>
      </c>
      <c r="C55" s="46">
        <v>0</v>
      </c>
      <c r="D55" s="125" t="str">
        <f t="shared" si="4"/>
        <v/>
      </c>
      <c r="E55" s="41"/>
    </row>
    <row r="56" spans="1:5" ht="22.5" x14ac:dyDescent="0.2">
      <c r="A56" s="42">
        <v>4178</v>
      </c>
      <c r="B56" s="44" t="s">
        <v>233</v>
      </c>
      <c r="C56" s="46">
        <v>0</v>
      </c>
      <c r="D56" s="125" t="str">
        <f t="shared" si="4"/>
        <v/>
      </c>
      <c r="E56" s="41"/>
    </row>
    <row r="57" spans="1:5" ht="33.75" x14ac:dyDescent="0.2">
      <c r="A57" s="118">
        <v>4200</v>
      </c>
      <c r="B57" s="122" t="s">
        <v>234</v>
      </c>
      <c r="C57" s="117">
        <v>1224999.94</v>
      </c>
      <c r="D57" s="125"/>
      <c r="E57" s="41"/>
    </row>
    <row r="58" spans="1:5" ht="22.5" x14ac:dyDescent="0.2">
      <c r="A58" s="118">
        <v>4210</v>
      </c>
      <c r="B58" s="121" t="s">
        <v>235</v>
      </c>
      <c r="C58" s="117">
        <v>0</v>
      </c>
      <c r="D58" s="125" t="str">
        <f t="shared" ref="D58:D63" si="5">IFERROR(C58/$C$58,"")</f>
        <v/>
      </c>
      <c r="E58" s="41"/>
    </row>
    <row r="59" spans="1:5" x14ac:dyDescent="0.2">
      <c r="A59" s="42">
        <v>4211</v>
      </c>
      <c r="B59" s="43" t="s">
        <v>236</v>
      </c>
      <c r="C59" s="46">
        <v>0</v>
      </c>
      <c r="D59" s="125" t="str">
        <f t="shared" si="5"/>
        <v/>
      </c>
      <c r="E59" s="41"/>
    </row>
    <row r="60" spans="1:5" x14ac:dyDescent="0.2">
      <c r="A60" s="42">
        <v>4212</v>
      </c>
      <c r="B60" s="43" t="s">
        <v>237</v>
      </c>
      <c r="C60" s="46">
        <v>0</v>
      </c>
      <c r="D60" s="125" t="str">
        <f t="shared" si="5"/>
        <v/>
      </c>
      <c r="E60" s="41"/>
    </row>
    <row r="61" spans="1:5" x14ac:dyDescent="0.2">
      <c r="A61" s="42">
        <v>4213</v>
      </c>
      <c r="B61" s="43" t="s">
        <v>238</v>
      </c>
      <c r="C61" s="46">
        <v>0</v>
      </c>
      <c r="D61" s="125" t="str">
        <f t="shared" si="5"/>
        <v/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5" t="str">
        <f t="shared" si="5"/>
        <v/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5" t="str">
        <f t="shared" si="5"/>
        <v/>
      </c>
      <c r="E63" s="41"/>
    </row>
    <row r="64" spans="1:5" x14ac:dyDescent="0.2">
      <c r="A64" s="118">
        <v>4220</v>
      </c>
      <c r="B64" s="119" t="s">
        <v>241</v>
      </c>
      <c r="C64" s="117">
        <v>1224999.94</v>
      </c>
      <c r="D64" s="125">
        <f>IFERROR(C64/$C$64,"")</f>
        <v>1</v>
      </c>
      <c r="E64" s="41"/>
    </row>
    <row r="65" spans="1:5" x14ac:dyDescent="0.2">
      <c r="A65" s="42">
        <v>4221</v>
      </c>
      <c r="B65" s="43" t="s">
        <v>242</v>
      </c>
      <c r="C65" s="46">
        <v>1224999.94</v>
      </c>
      <c r="D65" s="125">
        <f>IFERROR(C65/$C$64,"")</f>
        <v>1</v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5">
        <f>IFERROR(C66/$C$64,"")</f>
        <v>0</v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5">
        <f>IFERROR(C67/$C$64,"")</f>
        <v>0</v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5">
        <f>IFERROR(C68/$C$64,"")</f>
        <v>0</v>
      </c>
      <c r="E68" s="41"/>
    </row>
    <row r="69" spans="1:5" x14ac:dyDescent="0.2">
      <c r="A69" s="116">
        <v>4300</v>
      </c>
      <c r="B69" s="120" t="s">
        <v>39</v>
      </c>
      <c r="C69" s="117">
        <v>0</v>
      </c>
      <c r="D69" s="125"/>
      <c r="E69" s="43"/>
    </row>
    <row r="70" spans="1:5" x14ac:dyDescent="0.2">
      <c r="A70" s="116">
        <v>4310</v>
      </c>
      <c r="B70" s="119" t="s">
        <v>246</v>
      </c>
      <c r="C70" s="117">
        <v>0</v>
      </c>
      <c r="D70" s="125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5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5" t="str">
        <f>IFERROR(C72/$C$70,"")</f>
        <v/>
      </c>
      <c r="E72" s="43"/>
    </row>
    <row r="73" spans="1:5" x14ac:dyDescent="0.2">
      <c r="A73" s="116">
        <v>4320</v>
      </c>
      <c r="B73" s="119" t="s">
        <v>249</v>
      </c>
      <c r="C73" s="117">
        <v>0</v>
      </c>
      <c r="D73" s="125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5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5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5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5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5" t="str">
        <f t="shared" si="6"/>
        <v/>
      </c>
      <c r="E78" s="43"/>
    </row>
    <row r="79" spans="1:5" x14ac:dyDescent="0.2">
      <c r="A79" s="116">
        <v>4330</v>
      </c>
      <c r="B79" s="119" t="s">
        <v>255</v>
      </c>
      <c r="C79" s="117">
        <v>0</v>
      </c>
      <c r="D79" s="125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0</v>
      </c>
      <c r="D80" s="125" t="str">
        <f>IFERROR(C80/$C$79,"")</f>
        <v/>
      </c>
      <c r="E80" s="43"/>
    </row>
    <row r="81" spans="1:5" x14ac:dyDescent="0.2">
      <c r="A81" s="116">
        <v>4340</v>
      </c>
      <c r="B81" s="119" t="s">
        <v>256</v>
      </c>
      <c r="C81" s="117">
        <v>0</v>
      </c>
      <c r="D81" s="125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5" t="str">
        <f>IFERROR(C82/$C$81,"")</f>
        <v/>
      </c>
      <c r="E82" s="43"/>
    </row>
    <row r="83" spans="1:5" x14ac:dyDescent="0.2">
      <c r="A83" s="116">
        <v>4390</v>
      </c>
      <c r="B83" s="119" t="s">
        <v>257</v>
      </c>
      <c r="C83" s="117">
        <v>0</v>
      </c>
      <c r="D83" s="125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5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5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5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5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5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5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5" t="str">
        <f t="shared" si="7"/>
        <v/>
      </c>
      <c r="E90" s="43"/>
    </row>
    <row r="91" spans="1:5" x14ac:dyDescent="0.2">
      <c r="A91" s="41"/>
      <c r="B91" s="41"/>
      <c r="C91" s="41"/>
      <c r="D91" s="131"/>
      <c r="E91" s="41"/>
    </row>
    <row r="92" spans="1:5" x14ac:dyDescent="0.2">
      <c r="A92" s="39" t="s">
        <v>532</v>
      </c>
      <c r="B92" s="39"/>
      <c r="C92" s="39"/>
      <c r="D92" s="129"/>
      <c r="E92" s="39"/>
    </row>
    <row r="93" spans="1:5" x14ac:dyDescent="0.2">
      <c r="A93" s="40" t="s">
        <v>59</v>
      </c>
      <c r="B93" s="40" t="s">
        <v>60</v>
      </c>
      <c r="C93" s="124" t="s">
        <v>61</v>
      </c>
      <c r="D93" s="130" t="s">
        <v>264</v>
      </c>
      <c r="E93" s="124" t="s">
        <v>538</v>
      </c>
    </row>
    <row r="94" spans="1:5" x14ac:dyDescent="0.2">
      <c r="A94" s="116">
        <v>5000</v>
      </c>
      <c r="B94" s="126" t="s">
        <v>40</v>
      </c>
      <c r="C94" s="117">
        <v>1059008.8400000001</v>
      </c>
      <c r="D94" s="125"/>
      <c r="E94" s="43"/>
    </row>
    <row r="95" spans="1:5" x14ac:dyDescent="0.2">
      <c r="A95" s="116">
        <v>5100</v>
      </c>
      <c r="B95" s="120" t="s">
        <v>265</v>
      </c>
      <c r="C95" s="117">
        <v>1053548.8400000001</v>
      </c>
      <c r="D95" s="125"/>
      <c r="E95" s="43"/>
    </row>
    <row r="96" spans="1:5" x14ac:dyDescent="0.2">
      <c r="A96" s="116">
        <v>5110</v>
      </c>
      <c r="B96" s="119" t="s">
        <v>266</v>
      </c>
      <c r="C96" s="117">
        <v>765231.24</v>
      </c>
      <c r="D96" s="125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709766.3</v>
      </c>
      <c r="D97" s="125">
        <f t="shared" ref="D97:D102" si="8">IFERROR(C97/$C$96,"")</f>
        <v>0.92751871970098876</v>
      </c>
      <c r="E97" s="43"/>
    </row>
    <row r="98" spans="1:5" x14ac:dyDescent="0.2">
      <c r="A98" s="45">
        <v>5112</v>
      </c>
      <c r="B98" s="43" t="s">
        <v>268</v>
      </c>
      <c r="C98" s="46">
        <v>0</v>
      </c>
      <c r="D98" s="125">
        <f t="shared" si="8"/>
        <v>0</v>
      </c>
      <c r="E98" s="43"/>
    </row>
    <row r="99" spans="1:5" x14ac:dyDescent="0.2">
      <c r="A99" s="45">
        <v>5113</v>
      </c>
      <c r="B99" s="43" t="s">
        <v>269</v>
      </c>
      <c r="C99" s="46">
        <v>51917.93</v>
      </c>
      <c r="D99" s="125">
        <f t="shared" si="8"/>
        <v>6.784606702674606E-2</v>
      </c>
      <c r="E99" s="43"/>
    </row>
    <row r="100" spans="1:5" x14ac:dyDescent="0.2">
      <c r="A100" s="45">
        <v>5114</v>
      </c>
      <c r="B100" s="43" t="s">
        <v>270</v>
      </c>
      <c r="C100" s="46">
        <v>0</v>
      </c>
      <c r="D100" s="125">
        <f t="shared" si="8"/>
        <v>0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3547.01</v>
      </c>
      <c r="D101" s="125">
        <f t="shared" si="8"/>
        <v>4.6352132722652572E-3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5">
        <f t="shared" si="8"/>
        <v>0</v>
      </c>
      <c r="E102" s="43"/>
    </row>
    <row r="103" spans="1:5" x14ac:dyDescent="0.2">
      <c r="A103" s="116">
        <v>5120</v>
      </c>
      <c r="B103" s="119" t="s">
        <v>273</v>
      </c>
      <c r="C103" s="117">
        <v>132479.93</v>
      </c>
      <c r="D103" s="125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33787.879999999997</v>
      </c>
      <c r="D104" s="125">
        <f t="shared" ref="D104:D112" si="9">IFERROR(C104/$C$103,"")</f>
        <v>0.25504149949354593</v>
      </c>
      <c r="E104" s="43"/>
    </row>
    <row r="105" spans="1:5" x14ac:dyDescent="0.2">
      <c r="A105" s="45">
        <v>5122</v>
      </c>
      <c r="B105" s="43" t="s">
        <v>275</v>
      </c>
      <c r="C105" s="46">
        <v>902.38</v>
      </c>
      <c r="D105" s="125">
        <f t="shared" si="9"/>
        <v>6.811446835758443E-3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5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17112.900000000001</v>
      </c>
      <c r="D107" s="125">
        <f t="shared" si="9"/>
        <v>0.12917352839784865</v>
      </c>
      <c r="E107" s="43"/>
    </row>
    <row r="108" spans="1:5" x14ac:dyDescent="0.2">
      <c r="A108" s="45">
        <v>5125</v>
      </c>
      <c r="B108" s="43" t="s">
        <v>278</v>
      </c>
      <c r="C108" s="46">
        <v>276</v>
      </c>
      <c r="D108" s="125">
        <f t="shared" si="9"/>
        <v>2.0833344341290036E-3</v>
      </c>
      <c r="E108" s="43"/>
    </row>
    <row r="109" spans="1:5" x14ac:dyDescent="0.2">
      <c r="A109" s="45">
        <v>5126</v>
      </c>
      <c r="B109" s="43" t="s">
        <v>279</v>
      </c>
      <c r="C109" s="46">
        <v>35660</v>
      </c>
      <c r="D109" s="125">
        <f t="shared" si="9"/>
        <v>0.26917284754000098</v>
      </c>
      <c r="E109" s="43"/>
    </row>
    <row r="110" spans="1:5" x14ac:dyDescent="0.2">
      <c r="A110" s="45">
        <v>5127</v>
      </c>
      <c r="B110" s="43" t="s">
        <v>280</v>
      </c>
      <c r="C110" s="46">
        <v>44740.77</v>
      </c>
      <c r="D110" s="125">
        <f t="shared" si="9"/>
        <v>0.337717343298717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5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0</v>
      </c>
      <c r="D112" s="125">
        <f t="shared" si="9"/>
        <v>0</v>
      </c>
      <c r="E112" s="43"/>
    </row>
    <row r="113" spans="1:5" x14ac:dyDescent="0.2">
      <c r="A113" s="116">
        <v>5130</v>
      </c>
      <c r="B113" s="119" t="s">
        <v>283</v>
      </c>
      <c r="C113" s="117">
        <v>155837.67000000001</v>
      </c>
      <c r="D113" s="125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23828</v>
      </c>
      <c r="D114" s="125">
        <f t="shared" ref="D114:D122" si="10">IFERROR(C114/$C$113,"")</f>
        <v>0.15290269676131579</v>
      </c>
      <c r="E114" s="43"/>
    </row>
    <row r="115" spans="1:5" x14ac:dyDescent="0.2">
      <c r="A115" s="45">
        <v>5132</v>
      </c>
      <c r="B115" s="43" t="s">
        <v>285</v>
      </c>
      <c r="C115" s="46">
        <v>0</v>
      </c>
      <c r="D115" s="125">
        <f t="shared" si="10"/>
        <v>0</v>
      </c>
      <c r="E115" s="43"/>
    </row>
    <row r="116" spans="1:5" x14ac:dyDescent="0.2">
      <c r="A116" s="45">
        <v>5133</v>
      </c>
      <c r="B116" s="43" t="s">
        <v>286</v>
      </c>
      <c r="C116" s="46">
        <v>26680</v>
      </c>
      <c r="D116" s="125">
        <f t="shared" si="10"/>
        <v>0.1712037917404694</v>
      </c>
      <c r="E116" s="43"/>
    </row>
    <row r="117" spans="1:5" x14ac:dyDescent="0.2">
      <c r="A117" s="45">
        <v>5134</v>
      </c>
      <c r="B117" s="43" t="s">
        <v>287</v>
      </c>
      <c r="C117" s="46">
        <v>2816.48</v>
      </c>
      <c r="D117" s="125">
        <f t="shared" si="10"/>
        <v>1.8073165493298248E-2</v>
      </c>
      <c r="E117" s="43"/>
    </row>
    <row r="118" spans="1:5" x14ac:dyDescent="0.2">
      <c r="A118" s="45">
        <v>5135</v>
      </c>
      <c r="B118" s="43" t="s">
        <v>288</v>
      </c>
      <c r="C118" s="46">
        <v>75495.09</v>
      </c>
      <c r="D118" s="125">
        <f t="shared" si="10"/>
        <v>0.4844469889725635</v>
      </c>
      <c r="E118" s="43"/>
    </row>
    <row r="119" spans="1:5" x14ac:dyDescent="0.2">
      <c r="A119" s="45">
        <v>5136</v>
      </c>
      <c r="B119" s="43" t="s">
        <v>289</v>
      </c>
      <c r="C119" s="46">
        <v>0</v>
      </c>
      <c r="D119" s="125">
        <f t="shared" si="10"/>
        <v>0</v>
      </c>
      <c r="E119" s="43"/>
    </row>
    <row r="120" spans="1:5" x14ac:dyDescent="0.2">
      <c r="A120" s="45">
        <v>5137</v>
      </c>
      <c r="B120" s="43" t="s">
        <v>290</v>
      </c>
      <c r="C120" s="46">
        <v>2998.39</v>
      </c>
      <c r="D120" s="125">
        <f t="shared" si="10"/>
        <v>1.9240469906923015E-2</v>
      </c>
      <c r="E120" s="43"/>
    </row>
    <row r="121" spans="1:5" x14ac:dyDescent="0.2">
      <c r="A121" s="45">
        <v>5138</v>
      </c>
      <c r="B121" s="43" t="s">
        <v>291</v>
      </c>
      <c r="C121" s="46">
        <v>24019.71</v>
      </c>
      <c r="D121" s="125">
        <f t="shared" si="10"/>
        <v>0.15413288712542991</v>
      </c>
      <c r="E121" s="43"/>
    </row>
    <row r="122" spans="1:5" x14ac:dyDescent="0.2">
      <c r="A122" s="45">
        <v>5139</v>
      </c>
      <c r="B122" s="43" t="s">
        <v>292</v>
      </c>
      <c r="C122" s="46">
        <v>0</v>
      </c>
      <c r="D122" s="125">
        <f t="shared" si="10"/>
        <v>0</v>
      </c>
      <c r="E122" s="43"/>
    </row>
    <row r="123" spans="1:5" x14ac:dyDescent="0.2">
      <c r="A123" s="116">
        <v>5200</v>
      </c>
      <c r="B123" s="120" t="s">
        <v>293</v>
      </c>
      <c r="C123" s="117">
        <v>0</v>
      </c>
      <c r="D123" s="125"/>
      <c r="E123" s="43"/>
    </row>
    <row r="124" spans="1:5" x14ac:dyDescent="0.2">
      <c r="A124" s="116">
        <v>5210</v>
      </c>
      <c r="B124" s="119" t="s">
        <v>294</v>
      </c>
      <c r="C124" s="117">
        <v>0</v>
      </c>
      <c r="D124" s="125" t="str">
        <f>IFERROR(C124/$C$124,"")</f>
        <v/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5" t="str">
        <f>IFERROR(C125/$C$124,"")</f>
        <v/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5" t="str">
        <f>IFERROR(C126/$C$124,"")</f>
        <v/>
      </c>
      <c r="E126" s="43"/>
    </row>
    <row r="127" spans="1:5" x14ac:dyDescent="0.2">
      <c r="A127" s="116">
        <v>5220</v>
      </c>
      <c r="B127" s="119" t="s">
        <v>297</v>
      </c>
      <c r="C127" s="117">
        <v>0</v>
      </c>
      <c r="D127" s="125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5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5" t="str">
        <f>IFERROR(C129/$C$127,"")</f>
        <v/>
      </c>
      <c r="E129" s="43"/>
    </row>
    <row r="130" spans="1:5" x14ac:dyDescent="0.2">
      <c r="A130" s="116">
        <v>5230</v>
      </c>
      <c r="B130" s="119" t="s">
        <v>243</v>
      </c>
      <c r="C130" s="117">
        <v>0</v>
      </c>
      <c r="D130" s="125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5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5" t="str">
        <f>IFERROR(C132/$C$130,"")</f>
        <v/>
      </c>
      <c r="E132" s="43"/>
    </row>
    <row r="133" spans="1:5" x14ac:dyDescent="0.2">
      <c r="A133" s="116">
        <v>5240</v>
      </c>
      <c r="B133" s="119" t="s">
        <v>302</v>
      </c>
      <c r="C133" s="117">
        <v>0</v>
      </c>
      <c r="D133" s="125" t="str">
        <f>IFERROR(C133/$C$133,"")</f>
        <v/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5" t="str">
        <f>IFERROR(C134/$C$133,"")</f>
        <v/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5" t="str">
        <f>IFERROR(C135/$C$133,"")</f>
        <v/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5" t="str">
        <f>IFERROR(C136/$C$133,"")</f>
        <v/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5" t="str">
        <f>IFERROR(C137/$C$133,"")</f>
        <v/>
      </c>
      <c r="E137" s="43"/>
    </row>
    <row r="138" spans="1:5" x14ac:dyDescent="0.2">
      <c r="A138" s="116">
        <v>5250</v>
      </c>
      <c r="B138" s="119" t="s">
        <v>244</v>
      </c>
      <c r="C138" s="117">
        <v>0</v>
      </c>
      <c r="D138" s="125" t="str">
        <f>IFERROR(C138/$C$138,"")</f>
        <v/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5" t="str">
        <f>IFERROR(C139/$C$138,"")</f>
        <v/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5" t="str">
        <f>IFERROR(C140/$C$138,"")</f>
        <v/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5" t="str">
        <f>IFERROR(C141/$C$138,"")</f>
        <v/>
      </c>
      <c r="E141" s="43"/>
    </row>
    <row r="142" spans="1:5" x14ac:dyDescent="0.2">
      <c r="A142" s="116">
        <v>5260</v>
      </c>
      <c r="B142" s="119" t="s">
        <v>310</v>
      </c>
      <c r="C142" s="117">
        <v>0</v>
      </c>
      <c r="D142" s="125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5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5" t="str">
        <f>IFERROR(C144/$C$142,"")</f>
        <v/>
      </c>
      <c r="E144" s="43"/>
    </row>
    <row r="145" spans="1:5" x14ac:dyDescent="0.2">
      <c r="A145" s="116">
        <v>5270</v>
      </c>
      <c r="B145" s="119" t="s">
        <v>313</v>
      </c>
      <c r="C145" s="117">
        <v>0</v>
      </c>
      <c r="D145" s="125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5" t="str">
        <f>IFERROR(C146/$C$145,"")</f>
        <v/>
      </c>
      <c r="E146" s="43"/>
    </row>
    <row r="147" spans="1:5" x14ac:dyDescent="0.2">
      <c r="A147" s="116">
        <v>5280</v>
      </c>
      <c r="B147" s="119" t="s">
        <v>315</v>
      </c>
      <c r="C147" s="117">
        <v>0</v>
      </c>
      <c r="D147" s="125" t="str">
        <f t="shared" ref="D147:D152" si="11">IFERROR(C147/$C$147,"")</f>
        <v/>
      </c>
      <c r="E147" s="43"/>
    </row>
    <row r="148" spans="1:5" x14ac:dyDescent="0.2">
      <c r="A148" s="45">
        <v>5281</v>
      </c>
      <c r="B148" s="43" t="s">
        <v>316</v>
      </c>
      <c r="C148" s="46">
        <v>0</v>
      </c>
      <c r="D148" s="125" t="str">
        <f t="shared" si="11"/>
        <v/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5" t="str">
        <f t="shared" si="11"/>
        <v/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5" t="str">
        <f t="shared" si="11"/>
        <v/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5" t="str">
        <f t="shared" si="11"/>
        <v/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5" t="str">
        <f t="shared" si="11"/>
        <v/>
      </c>
      <c r="E152" s="43"/>
    </row>
    <row r="153" spans="1:5" x14ac:dyDescent="0.2">
      <c r="A153" s="116">
        <v>5290</v>
      </c>
      <c r="B153" s="119" t="s">
        <v>321</v>
      </c>
      <c r="C153" s="117">
        <v>0</v>
      </c>
      <c r="D153" s="125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5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5" t="str">
        <f>IFERROR(C155/$C$153,"")</f>
        <v/>
      </c>
      <c r="E155" s="43"/>
    </row>
    <row r="156" spans="1:5" x14ac:dyDescent="0.2">
      <c r="A156" s="116">
        <v>5300</v>
      </c>
      <c r="B156" s="120" t="s">
        <v>324</v>
      </c>
      <c r="C156" s="117">
        <v>0</v>
      </c>
      <c r="D156" s="125"/>
      <c r="E156" s="43"/>
    </row>
    <row r="157" spans="1:5" x14ac:dyDescent="0.2">
      <c r="A157" s="116">
        <v>5310</v>
      </c>
      <c r="B157" s="119" t="s">
        <v>236</v>
      </c>
      <c r="C157" s="117">
        <v>0</v>
      </c>
      <c r="D157" s="125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5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5" t="str">
        <f>IFERROR(C159/$C$157,"")</f>
        <v/>
      </c>
      <c r="E159" s="43"/>
    </row>
    <row r="160" spans="1:5" x14ac:dyDescent="0.2">
      <c r="A160" s="116">
        <v>5320</v>
      </c>
      <c r="B160" s="119" t="s">
        <v>237</v>
      </c>
      <c r="C160" s="117">
        <v>0</v>
      </c>
      <c r="D160" s="125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5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5" t="str">
        <f>IFERROR(C162/$C$160,"")</f>
        <v/>
      </c>
      <c r="E162" s="43"/>
    </row>
    <row r="163" spans="1:5" x14ac:dyDescent="0.2">
      <c r="A163" s="116">
        <v>5330</v>
      </c>
      <c r="B163" s="119" t="s">
        <v>238</v>
      </c>
      <c r="C163" s="117">
        <v>0</v>
      </c>
      <c r="D163" s="125" t="str">
        <f>IFERROR(C163/$C$163,"")</f>
        <v/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5" t="str">
        <f>IFERROR(C164/$C$163,"")</f>
        <v/>
      </c>
      <c r="E164" s="43"/>
    </row>
    <row r="165" spans="1:5" x14ac:dyDescent="0.2">
      <c r="A165" s="45">
        <v>5332</v>
      </c>
      <c r="B165" s="43" t="s">
        <v>330</v>
      </c>
      <c r="C165" s="46">
        <v>0</v>
      </c>
      <c r="D165" s="125" t="str">
        <f>IFERROR(C165/$C$163,"")</f>
        <v/>
      </c>
      <c r="E165" s="43"/>
    </row>
    <row r="166" spans="1:5" x14ac:dyDescent="0.2">
      <c r="A166" s="116">
        <v>5400</v>
      </c>
      <c r="B166" s="120" t="s">
        <v>331</v>
      </c>
      <c r="C166" s="117">
        <v>0</v>
      </c>
      <c r="D166" s="125"/>
      <c r="E166" s="43"/>
    </row>
    <row r="167" spans="1:5" x14ac:dyDescent="0.2">
      <c r="A167" s="116">
        <v>5410</v>
      </c>
      <c r="B167" s="119" t="s">
        <v>332</v>
      </c>
      <c r="C167" s="117">
        <v>0</v>
      </c>
      <c r="D167" s="125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5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5" t="str">
        <f t="shared" si="12"/>
        <v/>
      </c>
      <c r="E169" s="43"/>
    </row>
    <row r="170" spans="1:5" x14ac:dyDescent="0.2">
      <c r="A170" s="116">
        <v>5420</v>
      </c>
      <c r="B170" s="119" t="s">
        <v>335</v>
      </c>
      <c r="C170" s="117">
        <v>0</v>
      </c>
      <c r="D170" s="125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5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5" t="str">
        <f>IFERROR(C172/$C$170,"")</f>
        <v/>
      </c>
      <c r="E172" s="43"/>
    </row>
    <row r="173" spans="1:5" x14ac:dyDescent="0.2">
      <c r="A173" s="116">
        <v>5430</v>
      </c>
      <c r="B173" s="119" t="s">
        <v>338</v>
      </c>
      <c r="C173" s="117">
        <v>0</v>
      </c>
      <c r="D173" s="125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5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5" t="str">
        <f>IFERROR(C175/$C$173,"")</f>
        <v/>
      </c>
      <c r="E175" s="43"/>
    </row>
    <row r="176" spans="1:5" x14ac:dyDescent="0.2">
      <c r="A176" s="116">
        <v>5440</v>
      </c>
      <c r="B176" s="119" t="s">
        <v>341</v>
      </c>
      <c r="C176" s="117">
        <v>0</v>
      </c>
      <c r="D176" s="125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5" t="str">
        <f>IFERROR(C177/$C$176,"")</f>
        <v/>
      </c>
      <c r="E177" s="43"/>
    </row>
    <row r="178" spans="1:5" x14ac:dyDescent="0.2">
      <c r="A178" s="116">
        <v>5450</v>
      </c>
      <c r="B178" s="119" t="s">
        <v>342</v>
      </c>
      <c r="C178" s="117">
        <v>0</v>
      </c>
      <c r="D178" s="125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5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5" t="str">
        <f>IFERROR(C180/$C$178,"")</f>
        <v/>
      </c>
      <c r="E180" s="43"/>
    </row>
    <row r="181" spans="1:5" x14ac:dyDescent="0.2">
      <c r="A181" s="116">
        <v>5500</v>
      </c>
      <c r="B181" s="120" t="s">
        <v>345</v>
      </c>
      <c r="C181" s="117">
        <v>5460</v>
      </c>
      <c r="D181" s="125"/>
      <c r="E181" s="43"/>
    </row>
    <row r="182" spans="1:5" x14ac:dyDescent="0.2">
      <c r="A182" s="116">
        <v>5510</v>
      </c>
      <c r="B182" s="119" t="s">
        <v>346</v>
      </c>
      <c r="C182" s="117">
        <v>5460</v>
      </c>
      <c r="D182" s="125">
        <f>IFERROR(C182/$C$182,"")</f>
        <v>1</v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5">
        <f t="shared" ref="D183:D190" si="13">IFERROR(C183/$C$182,"")</f>
        <v>0</v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5">
        <f t="shared" si="13"/>
        <v>0</v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5">
        <f t="shared" si="13"/>
        <v>0</v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5">
        <f t="shared" si="13"/>
        <v>0</v>
      </c>
      <c r="E186" s="43"/>
    </row>
    <row r="187" spans="1:5" x14ac:dyDescent="0.2">
      <c r="A187" s="45">
        <v>5515</v>
      </c>
      <c r="B187" s="43" t="s">
        <v>351</v>
      </c>
      <c r="C187" s="46">
        <v>5460</v>
      </c>
      <c r="D187" s="125">
        <f t="shared" si="13"/>
        <v>1</v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5">
        <f t="shared" si="13"/>
        <v>0</v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5">
        <f t="shared" si="13"/>
        <v>0</v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5">
        <f t="shared" si="13"/>
        <v>0</v>
      </c>
      <c r="E190" s="43"/>
    </row>
    <row r="191" spans="1:5" x14ac:dyDescent="0.2">
      <c r="A191" s="116">
        <v>5520</v>
      </c>
      <c r="B191" s="119" t="s">
        <v>355</v>
      </c>
      <c r="C191" s="117">
        <v>0</v>
      </c>
      <c r="D191" s="125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5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5" t="str">
        <f>IFERROR(C193/$C$191,"")</f>
        <v/>
      </c>
      <c r="E193" s="43"/>
    </row>
    <row r="194" spans="1:5" x14ac:dyDescent="0.2">
      <c r="A194" s="116">
        <v>5530</v>
      </c>
      <c r="B194" s="119" t="s">
        <v>358</v>
      </c>
      <c r="C194" s="117">
        <v>0</v>
      </c>
      <c r="D194" s="125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5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5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5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5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5" t="str">
        <f t="shared" si="14"/>
        <v/>
      </c>
      <c r="E199" s="43"/>
    </row>
    <row r="200" spans="1:5" x14ac:dyDescent="0.2">
      <c r="A200" s="116">
        <v>5590</v>
      </c>
      <c r="B200" s="119" t="s">
        <v>364</v>
      </c>
      <c r="C200" s="117">
        <v>0</v>
      </c>
      <c r="D200" s="125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5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5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5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5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5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5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5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5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5" t="str">
        <f t="shared" si="15"/>
        <v/>
      </c>
      <c r="E209" s="43"/>
    </row>
    <row r="210" spans="1:5" x14ac:dyDescent="0.2">
      <c r="A210" s="116">
        <v>5600</v>
      </c>
      <c r="B210" s="120" t="s">
        <v>373</v>
      </c>
      <c r="C210" s="117">
        <v>0</v>
      </c>
      <c r="D210" s="125"/>
      <c r="E210" s="43"/>
    </row>
    <row r="211" spans="1:5" x14ac:dyDescent="0.2">
      <c r="A211" s="116">
        <v>5610</v>
      </c>
      <c r="B211" s="119" t="s">
        <v>374</v>
      </c>
      <c r="C211" s="117">
        <v>0</v>
      </c>
      <c r="D211" s="125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0</v>
      </c>
      <c r="D212" s="125" t="str">
        <f>IFERROR(C212/$C$211,"")</f>
        <v/>
      </c>
      <c r="E212" s="43"/>
    </row>
    <row r="214" spans="1:5" x14ac:dyDescent="0.2">
      <c r="B214" s="15" t="s">
        <v>55</v>
      </c>
    </row>
  </sheetData>
  <sheetProtection formatCells="0" formatColumns="0" formatRows="0" insertColumns="0" insertRows="0" insertHyperlinks="0" deleteColumns="0" deleteRows="0" sort="0" autoFilter="0" pivotTables="0"/>
  <autoFilter ref="A93:C212" xr:uid="{00000000-0009-0000-0000-000001000000}"/>
  <mergeCells count="4">
    <mergeCell ref="A1:C1"/>
    <mergeCell ref="A2:C2"/>
    <mergeCell ref="A3:C3"/>
    <mergeCell ref="A4:C4"/>
  </mergeCells>
  <dataValidations count="5">
    <dataValidation allowBlank="1" showInputMessage="1" showErrorMessage="1" prompt="Corresponde al número de la cuenta de acuerdo al Plan de Cuentas emitido por el CONAC." sqref="A8" xr:uid="{00000000-0002-0000-0100-000000000000}"/>
    <dataValidation allowBlank="1" showInputMessage="1" showErrorMessage="1" prompt="Corresponde al nombre o descripción de la cuenta de acuerdo al Plan de Cuentas emitido por el CONAC." sqref="B8" xr:uid="{00000000-0002-0000-0100-000001000000}"/>
    <dataValidation allowBlank="1" showInputMessage="1" showErrorMessage="1" prompt="Saldo final del periodo que corresponde a la información presentada (trimestral: 1er, 2do, 3ro. o 4to. / CP)." sqref="C8" xr:uid="{00000000-0002-0000-0100-000002000000}"/>
    <dataValidation allowBlank="1" showInputMessage="1" showErrorMessage="1" prompt="Porcentaje que representa el ingreso con respecto del rubro al que corresponden." sqref="D8" xr:uid="{00000000-0002-0000-0100-000003000000}"/>
    <dataValidation allowBlank="1" showInputMessage="1" showErrorMessage="1" prompt="Justificar aquellas que en lo individual representen el 15% o más del total del rubro al que corresponden." sqref="E8" xr:uid="{00000000-0002-0000-0100-000004000000}"/>
  </dataValidations>
  <pageMargins left="0.7" right="0.7" top="0.75" bottom="0.75" header="0.3" footer="0.3"/>
  <pageSetup scale="6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>
    <pageSetUpPr fitToPage="1"/>
  </sheetPr>
  <dimension ref="A1:J173"/>
  <sheetViews>
    <sheetView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workbookViewId="3">
      <selection activeCell="B178" sqref="B178"/>
    </sheetView>
  </sheetViews>
  <sheetFormatPr baseColWidth="10" defaultColWidth="9.140625" defaultRowHeight="11.25" x14ac:dyDescent="0.2"/>
  <cols>
    <col min="1" max="1" width="10" style="15" customWidth="1"/>
    <col min="2" max="2" width="64.5703125" style="15" bestFit="1" customWidth="1"/>
    <col min="3" max="3" width="16.42578125" style="15" bestFit="1" customWidth="1"/>
    <col min="4" max="4" width="19.140625" style="15" customWidth="1"/>
    <col min="5" max="5" width="24.5703125" style="15" customWidth="1"/>
    <col min="6" max="6" width="22.85546875" style="15" customWidth="1"/>
    <col min="7" max="8" width="16.85546875" style="15" customWidth="1"/>
    <col min="9" max="9" width="13.85546875" style="15" customWidth="1"/>
    <col min="10" max="10" width="23.85546875" style="15" bestFit="1" customWidth="1"/>
    <col min="11" max="16384" width="9.140625" style="15"/>
  </cols>
  <sheetData>
    <row r="1" spans="1:8" s="12" customFormat="1" ht="11.25" customHeight="1" x14ac:dyDescent="0.25">
      <c r="A1" s="163" t="str">
        <f>'Notas a los Edos Financieros'!A1</f>
        <v>COMISION MUNICIPAL DEPORTE DE DR MORA, GTO 2025</v>
      </c>
      <c r="B1" s="164"/>
      <c r="C1" s="164"/>
      <c r="D1" s="164"/>
      <c r="E1" s="164"/>
      <c r="F1" s="164"/>
      <c r="G1" s="11" t="s">
        <v>0</v>
      </c>
      <c r="H1" s="20">
        <f>'Notas a los Edos Financieros'!D1</f>
        <v>2025</v>
      </c>
    </row>
    <row r="2" spans="1:8" s="12" customFormat="1" ht="11.25" customHeight="1" x14ac:dyDescent="0.25">
      <c r="A2" s="163" t="s">
        <v>56</v>
      </c>
      <c r="B2" s="164"/>
      <c r="C2" s="164"/>
      <c r="D2" s="164"/>
      <c r="E2" s="164"/>
      <c r="F2" s="164"/>
      <c r="G2" s="11" t="s">
        <v>2</v>
      </c>
      <c r="H2" s="20" t="str">
        <f>'Notas a los Edos Financieros'!D2</f>
        <v>Trimestral</v>
      </c>
    </row>
    <row r="3" spans="1:8" s="12" customFormat="1" ht="11.25" customHeight="1" x14ac:dyDescent="0.25">
      <c r="A3" s="163" t="str">
        <f>'Notas a los Edos Financieros'!A3</f>
        <v>DEL 01 DE ENERO DEL 2025 AL 30 DE SEPTIEMBRE DEL 2025</v>
      </c>
      <c r="B3" s="164"/>
      <c r="C3" s="164"/>
      <c r="D3" s="164"/>
      <c r="E3" s="164"/>
      <c r="F3" s="164"/>
      <c r="G3" s="11" t="s">
        <v>3</v>
      </c>
      <c r="H3" s="20">
        <f>'Notas a los Edos Financieros'!D3</f>
        <v>3</v>
      </c>
    </row>
    <row r="4" spans="1:8" s="12" customFormat="1" ht="11.25" customHeight="1" x14ac:dyDescent="0.25">
      <c r="A4" s="162" t="s">
        <v>4</v>
      </c>
      <c r="B4" s="162"/>
      <c r="C4" s="162"/>
      <c r="D4" s="162"/>
      <c r="E4" s="162"/>
      <c r="F4" s="162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/>
      <c r="C12" s="19"/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1655.5</v>
      </c>
      <c r="D20" s="19">
        <v>1655.5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</row>
    <row r="22" spans="1:8" x14ac:dyDescent="0.2">
      <c r="A22" s="96">
        <v>1126</v>
      </c>
      <c r="B22" s="97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6">
        <v>1129</v>
      </c>
      <c r="B23" s="97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540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541</v>
      </c>
      <c r="G55" s="16" t="s">
        <v>539</v>
      </c>
      <c r="H55" s="16" t="s">
        <v>108</v>
      </c>
      <c r="I55" s="16" t="s">
        <v>542</v>
      </c>
      <c r="J55" s="16" t="s">
        <v>578</v>
      </c>
    </row>
    <row r="56" spans="1:10" x14ac:dyDescent="0.2">
      <c r="A56" s="17">
        <v>1230</v>
      </c>
      <c r="B56" s="15" t="s">
        <v>109</v>
      </c>
      <c r="C56" s="19">
        <v>0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0</v>
      </c>
      <c r="D57" s="145"/>
      <c r="E57" s="145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0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0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0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54225.65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54225.65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0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0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0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0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0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579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0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0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0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0</v>
      </c>
      <c r="D82" s="145"/>
      <c r="E82" s="145"/>
    </row>
    <row r="83" spans="1:8" x14ac:dyDescent="0.2">
      <c r="A83" s="17">
        <v>1271</v>
      </c>
      <c r="B83" s="15" t="s">
        <v>136</v>
      </c>
      <c r="C83" s="19">
        <v>0</v>
      </c>
      <c r="D83" s="145"/>
      <c r="E83" s="145"/>
    </row>
    <row r="84" spans="1:8" x14ac:dyDescent="0.2">
      <c r="A84" s="17">
        <v>1272</v>
      </c>
      <c r="B84" s="15" t="s">
        <v>137</v>
      </c>
      <c r="C84" s="19">
        <v>0</v>
      </c>
      <c r="D84" s="145"/>
      <c r="E84" s="145"/>
    </row>
    <row r="85" spans="1:8" x14ac:dyDescent="0.2">
      <c r="A85" s="17">
        <v>1273</v>
      </c>
      <c r="B85" s="15" t="s">
        <v>138</v>
      </c>
      <c r="C85" s="19">
        <v>0</v>
      </c>
      <c r="D85" s="145"/>
      <c r="E85" s="145"/>
    </row>
    <row r="86" spans="1:8" x14ac:dyDescent="0.2">
      <c r="A86" s="17">
        <v>1274</v>
      </c>
      <c r="B86" s="15" t="s">
        <v>139</v>
      </c>
      <c r="C86" s="19">
        <v>0</v>
      </c>
      <c r="D86" s="145"/>
      <c r="E86" s="145"/>
    </row>
    <row r="87" spans="1:8" x14ac:dyDescent="0.2">
      <c r="A87" s="17">
        <v>1275</v>
      </c>
      <c r="B87" s="15" t="s">
        <v>140</v>
      </c>
      <c r="C87" s="19">
        <v>0</v>
      </c>
      <c r="D87" s="145"/>
      <c r="E87" s="145"/>
    </row>
    <row r="88" spans="1:8" x14ac:dyDescent="0.2">
      <c r="A88" s="17">
        <v>1279</v>
      </c>
      <c r="B88" s="15" t="s">
        <v>141</v>
      </c>
      <c r="C88" s="19">
        <v>0</v>
      </c>
      <c r="D88" s="145"/>
      <c r="E88" s="145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581</v>
      </c>
      <c r="C98" s="19">
        <v>0</v>
      </c>
    </row>
    <row r="99" spans="1:8" x14ac:dyDescent="0.2">
      <c r="A99" s="17">
        <v>1191</v>
      </c>
      <c r="B99" s="15" t="s">
        <v>543</v>
      </c>
      <c r="C99" s="19">
        <v>0</v>
      </c>
    </row>
    <row r="100" spans="1:8" x14ac:dyDescent="0.2">
      <c r="A100" s="17">
        <v>1192</v>
      </c>
      <c r="B100" s="15" t="s">
        <v>544</v>
      </c>
      <c r="C100" s="19">
        <v>0</v>
      </c>
    </row>
    <row r="101" spans="1:8" x14ac:dyDescent="0.2">
      <c r="A101" s="17">
        <v>1193</v>
      </c>
      <c r="B101" s="15" t="s">
        <v>545</v>
      </c>
      <c r="C101" s="19">
        <v>0</v>
      </c>
    </row>
    <row r="102" spans="1:8" x14ac:dyDescent="0.2">
      <c r="A102" s="17">
        <v>1194</v>
      </c>
      <c r="B102" s="15" t="s">
        <v>546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580</v>
      </c>
    </row>
    <row r="110" spans="1:8" x14ac:dyDescent="0.2">
      <c r="A110" s="17">
        <v>2110</v>
      </c>
      <c r="B110" s="15" t="s">
        <v>153</v>
      </c>
      <c r="C110" s="19">
        <v>219451.71</v>
      </c>
      <c r="D110" s="19">
        <v>219451.71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-71098.19</v>
      </c>
      <c r="D111" s="19">
        <v>-71098.19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63410.43</v>
      </c>
      <c r="D112" s="19">
        <v>63410.43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0</v>
      </c>
      <c r="D113" s="19">
        <v>0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0</v>
      </c>
      <c r="D114" s="19">
        <v>0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264949.84000000003</v>
      </c>
      <c r="D117" s="19">
        <v>264949.84000000003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0</v>
      </c>
      <c r="D119" s="19">
        <v>0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0</v>
      </c>
      <c r="D121" s="19">
        <v>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549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567</v>
      </c>
      <c r="C144" s="19">
        <v>0</v>
      </c>
    </row>
    <row r="145" spans="1:8" x14ac:dyDescent="0.2">
      <c r="A145" s="17">
        <v>2151</v>
      </c>
      <c r="B145" s="15" t="s">
        <v>565</v>
      </c>
      <c r="C145" s="19">
        <v>0</v>
      </c>
    </row>
    <row r="146" spans="1:8" x14ac:dyDescent="0.2">
      <c r="A146" s="17">
        <v>2152</v>
      </c>
      <c r="B146" s="15" t="s">
        <v>566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535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568</v>
      </c>
      <c r="C155" s="19">
        <v>0</v>
      </c>
    </row>
    <row r="156" spans="1:8" x14ac:dyDescent="0.2">
      <c r="A156" s="17">
        <v>2171</v>
      </c>
      <c r="B156" s="15" t="s">
        <v>569</v>
      </c>
      <c r="C156" s="19">
        <v>0</v>
      </c>
    </row>
    <row r="157" spans="1:8" x14ac:dyDescent="0.2">
      <c r="A157" s="17">
        <v>2172</v>
      </c>
      <c r="B157" s="15" t="s">
        <v>570</v>
      </c>
      <c r="C157" s="19">
        <v>0</v>
      </c>
    </row>
    <row r="158" spans="1:8" x14ac:dyDescent="0.2">
      <c r="A158" s="17">
        <v>2179</v>
      </c>
      <c r="B158" s="15" t="s">
        <v>533</v>
      </c>
      <c r="C158" s="19">
        <v>0</v>
      </c>
    </row>
    <row r="159" spans="1:8" x14ac:dyDescent="0.2">
      <c r="A159" s="17">
        <v>2260</v>
      </c>
      <c r="B159" s="15" t="s">
        <v>534</v>
      </c>
      <c r="C159" s="19">
        <v>0</v>
      </c>
    </row>
    <row r="160" spans="1:8" x14ac:dyDescent="0.2">
      <c r="A160" s="17">
        <v>2261</v>
      </c>
      <c r="B160" s="15" t="s">
        <v>571</v>
      </c>
      <c r="C160" s="19">
        <v>0</v>
      </c>
    </row>
    <row r="161" spans="1:8" x14ac:dyDescent="0.2">
      <c r="A161" s="17">
        <v>2262</v>
      </c>
      <c r="B161" s="15" t="s">
        <v>572</v>
      </c>
      <c r="C161" s="19">
        <v>0</v>
      </c>
    </row>
    <row r="162" spans="1:8" x14ac:dyDescent="0.2">
      <c r="A162" s="17">
        <v>2263</v>
      </c>
      <c r="B162" s="15" t="s">
        <v>573</v>
      </c>
      <c r="C162" s="19">
        <v>0</v>
      </c>
    </row>
    <row r="163" spans="1:8" x14ac:dyDescent="0.2">
      <c r="A163" s="17">
        <v>2269</v>
      </c>
      <c r="B163" s="15" t="s">
        <v>574</v>
      </c>
      <c r="C163" s="19">
        <v>0</v>
      </c>
    </row>
    <row r="165" spans="1:8" x14ac:dyDescent="0.2">
      <c r="A165" s="14" t="s">
        <v>550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575</v>
      </c>
      <c r="C167" s="19">
        <v>0</v>
      </c>
    </row>
    <row r="168" spans="1:8" x14ac:dyDescent="0.2">
      <c r="A168" s="17">
        <v>2191</v>
      </c>
      <c r="B168" s="15" t="s">
        <v>576</v>
      </c>
      <c r="C168" s="19">
        <v>0</v>
      </c>
    </row>
    <row r="169" spans="1:8" x14ac:dyDescent="0.2">
      <c r="A169" s="17">
        <v>2192</v>
      </c>
      <c r="B169" s="15" t="s">
        <v>577</v>
      </c>
      <c r="C169" s="19">
        <v>0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 xr:uid="{00000000-0002-0000-0200-000000000000}"/>
    <dataValidation allowBlank="1" showInputMessage="1" showErrorMessage="1" prompt="Corresponde al nombre o descripción de la cuenta de acuerdo al Plan de Cuentas emitido por el CONAC." sqref="B8 B14 B19 B31 B40 B45 B49 B55 B75 B91 B166 B109 B126 B143 B154 B97" xr:uid="{00000000-0002-0000-0200-000001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 xr:uid="{00000000-0002-0000-0200-000002000000}"/>
    <dataValidation allowBlank="1" showInputMessage="1" showErrorMessage="1" prompt="Especificar el tipo de instrumento de inversión: Bondes, Petrobonos, Cetes, Mesa de dinero, etc." sqref="D8" xr:uid="{00000000-0002-0000-0200-000003000000}"/>
    <dataValidation allowBlank="1" showInputMessage="1" showErrorMessage="1" prompt="Identificar la viabilidad y disponibilidad de recursos para llevar a cabo las acciones de cobro correspondiente." sqref="H14" xr:uid="{00000000-0002-0000-0200-000004000000}"/>
    <dataValidation allowBlank="1" showInputMessage="1" showErrorMessage="1" prompt="Importe de la cuentas por cobrar con fecha de vencimiento de 1 a 90 días." sqref="D19" xr:uid="{00000000-0002-0000-0200-000005000000}"/>
    <dataValidation allowBlank="1" showInputMessage="1" showErrorMessage="1" prompt="Importe de la cuentas por cobrar con fecha de vencimiento de 91 a 180 días." sqref="E19" xr:uid="{00000000-0002-0000-0200-000006000000}"/>
    <dataValidation allowBlank="1" showInputMessage="1" showErrorMessage="1" prompt="Importe de la cuentas por cobrar con fecha de vencimiento de 181 a 365 días." sqref="F19" xr:uid="{00000000-0002-0000-0200-000007000000}"/>
    <dataValidation allowBlank="1" showInputMessage="1" showErrorMessage="1" prompt="Importe de la cuentas por cobrar con vencimiento mayor a 365 días." sqref="G19" xr:uid="{00000000-0002-0000-0200-000008000000}"/>
    <dataValidation allowBlank="1" showInputMessage="1" showErrorMessage="1" prompt="Informar sobre características cualitativas de la cuenta, ejemplo: acciones implementadas para su recuperación, causas de la demora en su recuperación." sqref="H19" xr:uid="{00000000-0002-0000-0200-000009000000}"/>
    <dataValidation allowBlank="1" showInputMessage="1" showErrorMessage="1" prompt="Sistema de costeo." sqref="D31" xr:uid="{00000000-0002-0000-0200-00000A000000}"/>
    <dataValidation allowBlank="1" showInputMessage="1" showErrorMessage="1" prompt="Método de valuación aplicados a los inventarios (UEPS, PROMEDIO, etc.)." sqref="E31 D40" xr:uid="{00000000-0002-0000-0200-00000B000000}"/>
    <dataValidation allowBlank="1" showInputMessage="1" showErrorMessage="1" prompt="Plasmar el impacto en la información por la elección del método de valuación." sqref="F31 F40" xr:uid="{00000000-0002-0000-0200-00000C000000}"/>
    <dataValidation allowBlank="1" showInputMessage="1" showErrorMessage="1" prompt="Justificar el uso del método de valuación elegido y las ventajas del mismo." sqref="E40" xr:uid="{00000000-0002-0000-0200-00000D000000}"/>
    <dataValidation allowBlank="1" showInputMessage="1" showErrorMessage="1" prompt="Tipo de fideicomiso(s) que tiene la entidad derivado de los recursos asignados (Art. 32 LGCG.). Puede ser de: Administración, Inversión." sqref="D45" xr:uid="{00000000-0002-0000-0200-00000E000000}"/>
    <dataValidation allowBlank="1" showInputMessage="1" showErrorMessage="1" prompt="Características relevantes que tengan impacto financiero o situación de riesgo. Ejemplo: Becas a fondo perdido." sqref="E45" xr:uid="{00000000-0002-0000-0200-00000F000000}"/>
    <dataValidation allowBlank="1" showInputMessage="1" showErrorMessage="1" prompt="Importe de la depreciación correspondiente al ejercicio en la cuenta 5.5.1." sqref="D55 D75" xr:uid="{00000000-0002-0000-0200-000010000000}"/>
    <dataValidation allowBlank="1" showInputMessage="1" showErrorMessage="1" prompt="Plasmar el importe acumulado de depreciación especificado en las cuentas 1.2.6." sqref="E75 E55" xr:uid="{00000000-0002-0000-0200-000011000000}"/>
    <dataValidation allowBlank="1" showInputMessage="1" showErrorMessage="1" prompt="Especificar el método de depreciación de activos fijos (Línea recta, decreciente, doble cuota, etc.)." sqref="F55" xr:uid="{00000000-0002-0000-0200-000012000000}"/>
    <dataValidation allowBlank="1" showInputMessage="1" showErrorMessage="1" prompt="Registrar porcentaje de depreciación aplicada." sqref="G55" xr:uid="{00000000-0002-0000-0200-000013000000}"/>
    <dataValidation allowBlank="1" showInputMessage="1" showErrorMessage="1" prompt="Precisar la periodicidad de aplicación de la depreciación así como especificar si existe un cambio en criterio contable, justificada con base a una imposición voluntaria." sqref="H55" xr:uid="{00000000-0002-0000-0200-000014000000}"/>
    <dataValidation allowBlank="1" showInputMessage="1" showErrorMessage="1" prompt="Estado en que se encuentren los bienes." sqref="I55" xr:uid="{00000000-0002-0000-0200-000015000000}"/>
    <dataValidation allowBlank="1" showInputMessage="1" showErrorMessage="1" prompt="Informará de las características significativas del estado en el que se encuentran los activos." sqref="J55" xr:uid="{00000000-0002-0000-0200-000016000000}"/>
    <dataValidation allowBlank="1" showInputMessage="1" showErrorMessage="1" prompt="Especificar el método de amortización de activos intangibles (Línea recta, decreciente, doble cuota, etc.)." sqref="F75" xr:uid="{00000000-0002-0000-0200-000017000000}"/>
    <dataValidation allowBlank="1" showErrorMessage="1" prompt="Registrar porcentaje de amortización aplicada." sqref="G75" xr:uid="{00000000-0002-0000-0200-000018000000}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 xr:uid="{00000000-0002-0000-0200-000019000000}"/>
    <dataValidation allowBlank="1" showInputMessage="1" showErrorMessage="1" prompt="Características cualitativas significativas que les impacten financieramente." sqref="D97 E126 E143 E154 E166" xr:uid="{00000000-0002-0000-0200-00001A000000}"/>
    <dataValidation allowBlank="1" showInputMessage="1" showErrorMessage="1" prompt="Importe de la cuentas por pagar con fecha de vencimiento de 1 a 90 días." sqref="D109" xr:uid="{00000000-0002-0000-0200-00001B000000}"/>
    <dataValidation allowBlank="1" showInputMessage="1" showErrorMessage="1" prompt="Importe de la cuentas por pagar con fecha de vencimiento de 91 a 180 días." sqref="E109" xr:uid="{00000000-0002-0000-0200-00001C000000}"/>
    <dataValidation allowBlank="1" showInputMessage="1" showErrorMessage="1" prompt="Importe de la cuentas por pagar con fecha de vencimiento de 181 a 365 días." sqref="F109" xr:uid="{00000000-0002-0000-0200-00001D000000}"/>
    <dataValidation allowBlank="1" showInputMessage="1" showErrorMessage="1" prompt="Importe de la cuentas por pagar con fecha de vencimiento mayor a 365 días." sqref="G109" xr:uid="{00000000-0002-0000-0200-00001E000000}"/>
    <dataValidation allowBlank="1" showInputMessage="1" showErrorMessage="1" prompt="Informar sobre la factibilidad de pago." sqref="H109" xr:uid="{00000000-0002-0000-0200-00001F000000}"/>
    <dataValidation allowBlank="1" showInputMessage="1" showErrorMessage="1" prompt="Especificar origen de dicho recurso: Federal, Estatal, Municipal, Particulares." sqref="D126 D143 D154 D166" xr:uid="{00000000-0002-0000-0200-000020000000}"/>
  </dataValidations>
  <pageMargins left="0.7" right="0.7" top="0.75" bottom="0.75" header="0.3" footer="0.3"/>
  <pageSetup paperSize="310" scale="67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6"/>
  <dimension ref="A1:E31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workbookViewId="3">
      <selection activeCell="C32" sqref="C32"/>
    </sheetView>
  </sheetViews>
  <sheetFormatPr baseColWidth="10" defaultColWidth="9.140625" defaultRowHeight="11.25" x14ac:dyDescent="0.2"/>
  <cols>
    <col min="1" max="1" width="10" style="24" customWidth="1"/>
    <col min="2" max="2" width="48.140625" style="24" customWidth="1"/>
    <col min="3" max="3" width="22.85546875" style="24" customWidth="1"/>
    <col min="4" max="5" width="16.85546875" style="24" customWidth="1"/>
    <col min="6" max="16384" width="9.140625" style="24"/>
  </cols>
  <sheetData>
    <row r="1" spans="1:5" ht="11.25" customHeight="1" x14ac:dyDescent="0.2">
      <c r="A1" s="165" t="str">
        <f>ESF!A1</f>
        <v>COMISION MUNICIPAL DEPORTE DE DR MORA, GTO 2025</v>
      </c>
      <c r="B1" s="165"/>
      <c r="C1" s="165"/>
      <c r="D1" s="22" t="s">
        <v>0</v>
      </c>
      <c r="E1" s="23">
        <f>'Notas a los Edos Financieros'!D1</f>
        <v>2025</v>
      </c>
    </row>
    <row r="2" spans="1:5" ht="11.25" customHeight="1" x14ac:dyDescent="0.2">
      <c r="A2" s="165" t="s">
        <v>376</v>
      </c>
      <c r="B2" s="165"/>
      <c r="C2" s="165"/>
      <c r="D2" s="22" t="s">
        <v>2</v>
      </c>
      <c r="E2" s="23" t="str">
        <f>'Notas a los Edos Financieros'!D2</f>
        <v>Trimestral</v>
      </c>
    </row>
    <row r="3" spans="1:5" ht="11.25" customHeight="1" x14ac:dyDescent="0.2">
      <c r="A3" s="165" t="str">
        <f>ESF!A3</f>
        <v>DEL 01 DE ENERO DEL 2025 AL 30 DE SEPTIEMBRE DEL 2025</v>
      </c>
      <c r="B3" s="165"/>
      <c r="C3" s="165"/>
      <c r="D3" s="22" t="s">
        <v>3</v>
      </c>
      <c r="E3" s="23">
        <f>'Notas a los Edos Financieros'!D3</f>
        <v>3</v>
      </c>
    </row>
    <row r="4" spans="1:5" ht="11.25" customHeight="1" x14ac:dyDescent="0.2">
      <c r="A4" s="165" t="s">
        <v>4</v>
      </c>
      <c r="B4" s="165"/>
      <c r="C4" s="16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0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0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166005.54</v>
      </c>
    </row>
    <row r="16" spans="1:5" x14ac:dyDescent="0.2">
      <c r="A16" s="28">
        <v>3220</v>
      </c>
      <c r="B16" s="24" t="s">
        <v>383</v>
      </c>
      <c r="C16" s="29">
        <v>-66391.98</v>
      </c>
    </row>
    <row r="17" spans="1:4" x14ac:dyDescent="0.2">
      <c r="A17" s="28">
        <v>3230</v>
      </c>
      <c r="B17" s="24" t="s">
        <v>384</v>
      </c>
      <c r="C17" s="29">
        <v>0</v>
      </c>
    </row>
    <row r="18" spans="1:4" x14ac:dyDescent="0.2">
      <c r="A18" s="28">
        <v>3231</v>
      </c>
      <c r="B18" s="24" t="s">
        <v>385</v>
      </c>
      <c r="C18" s="29">
        <v>0</v>
      </c>
    </row>
    <row r="19" spans="1:4" x14ac:dyDescent="0.2">
      <c r="A19" s="28">
        <v>3232</v>
      </c>
      <c r="B19" s="24" t="s">
        <v>386</v>
      </c>
      <c r="C19" s="29">
        <v>0</v>
      </c>
    </row>
    <row r="20" spans="1:4" x14ac:dyDescent="0.2">
      <c r="A20" s="28">
        <v>3233</v>
      </c>
      <c r="B20" s="24" t="s">
        <v>387</v>
      </c>
      <c r="C20" s="29">
        <v>0</v>
      </c>
    </row>
    <row r="21" spans="1:4" x14ac:dyDescent="0.2">
      <c r="A21" s="28">
        <v>3239</v>
      </c>
      <c r="B21" s="24" t="s">
        <v>388</v>
      </c>
      <c r="C21" s="29">
        <v>0</v>
      </c>
    </row>
    <row r="22" spans="1:4" x14ac:dyDescent="0.2">
      <c r="A22" s="28">
        <v>3240</v>
      </c>
      <c r="B22" s="24" t="s">
        <v>389</v>
      </c>
      <c r="C22" s="29">
        <v>0</v>
      </c>
    </row>
    <row r="23" spans="1:4" x14ac:dyDescent="0.2">
      <c r="A23" s="28">
        <v>3241</v>
      </c>
      <c r="B23" s="24" t="s">
        <v>390</v>
      </c>
      <c r="C23" s="29">
        <v>0</v>
      </c>
    </row>
    <row r="24" spans="1:4" x14ac:dyDescent="0.2">
      <c r="A24" s="28">
        <v>3242</v>
      </c>
      <c r="B24" s="24" t="s">
        <v>391</v>
      </c>
      <c r="C24" s="29">
        <v>0</v>
      </c>
    </row>
    <row r="25" spans="1:4" x14ac:dyDescent="0.2">
      <c r="A25" s="28">
        <v>3243</v>
      </c>
      <c r="B25" s="24" t="s">
        <v>392</v>
      </c>
      <c r="C25" s="29">
        <v>0</v>
      </c>
    </row>
    <row r="26" spans="1:4" x14ac:dyDescent="0.2">
      <c r="A26" s="28">
        <v>3250</v>
      </c>
      <c r="B26" s="24" t="s">
        <v>393</v>
      </c>
      <c r="C26" s="29">
        <v>0</v>
      </c>
    </row>
    <row r="27" spans="1:4" x14ac:dyDescent="0.2">
      <c r="A27" s="28">
        <v>3251</v>
      </c>
      <c r="B27" s="24" t="s">
        <v>394</v>
      </c>
      <c r="C27" s="29">
        <v>0</v>
      </c>
    </row>
    <row r="28" spans="1:4" x14ac:dyDescent="0.2">
      <c r="A28" s="28">
        <v>3252</v>
      </c>
      <c r="B28" s="24" t="s">
        <v>395</v>
      </c>
      <c r="C28" s="29">
        <v>0</v>
      </c>
    </row>
    <row r="29" spans="1:4" x14ac:dyDescent="0.2">
      <c r="A29" s="151">
        <v>3253</v>
      </c>
      <c r="B29" s="150" t="s">
        <v>585</v>
      </c>
      <c r="C29" s="152">
        <v>0</v>
      </c>
      <c r="D29" s="150"/>
    </row>
    <row r="30" spans="1:4" x14ac:dyDescent="0.2">
      <c r="A30" s="150"/>
      <c r="B30" s="150"/>
      <c r="C30" s="150"/>
      <c r="D30" s="150"/>
    </row>
    <row r="31" spans="1:4" x14ac:dyDescent="0.2">
      <c r="A31" s="150"/>
      <c r="B31" s="150" t="s">
        <v>55</v>
      </c>
      <c r="C31" s="150"/>
      <c r="D31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 xr:uid="{00000000-0002-0000-0300-000000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 xr:uid="{00000000-0002-0000-0300-000001000000}"/>
    <dataValidation allowBlank="1" showInputMessage="1" showErrorMessage="1" prompt="Corresponde al nombre o descripción de la cuenta de acuerdo al Plan de Cuentas emitido por el CONAC." sqref="B8 B14" xr:uid="{00000000-0002-0000-0300-000002000000}"/>
    <dataValidation allowBlank="1" showInputMessage="1" showErrorMessage="1" prompt="Tipo de patrimonio clasificado de acuerdo al Plan de Cuentas emitido por el CONAC: Aportaciones, Donaciones de Capital y/o Actualización de la Hacienda Pública/Patrimonio." sqref="D8" xr:uid="{00000000-0002-0000-0300-000003000000}"/>
    <dataValidation allowBlank="1" showInputMessage="1" showErrorMessage="1" prompt="Procedencia de los recursos: Estatal o Municipal." sqref="E8" xr:uid="{00000000-0002-0000-0300-000004000000}"/>
    <dataValidation allowBlank="1" showInputMessage="1" showErrorMessage="1" prompt="Procedencia de los recursos que modifican al_x000a_patrimonio generado." sqref="D14" xr:uid="{00000000-0002-0000-0300-000005000000}"/>
  </dataValidations>
  <pageMargins left="0.7" right="0.7" top="0.75" bottom="0.75" header="0.3" footer="0.3"/>
  <pageSetup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8"/>
  <dimension ref="A1:F147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topLeftCell="A63" zoomScaleNormal="100" workbookViewId="3">
      <selection activeCell="E147" sqref="A81:E147"/>
    </sheetView>
  </sheetViews>
  <sheetFormatPr baseColWidth="10" defaultColWidth="9.140625" defaultRowHeight="11.25" x14ac:dyDescent="0.2"/>
  <cols>
    <col min="1" max="1" width="10" style="24" customWidth="1"/>
    <col min="2" max="2" width="63.42578125" style="24" bestFit="1" customWidth="1"/>
    <col min="3" max="3" width="15.140625" style="24" bestFit="1" customWidth="1"/>
    <col min="4" max="4" width="16.42578125" style="24" bestFit="1" customWidth="1"/>
    <col min="5" max="5" width="19.140625" style="24" customWidth="1"/>
    <col min="6" max="16384" width="9.140625" style="24"/>
  </cols>
  <sheetData>
    <row r="1" spans="1:5" s="30" customFormat="1" ht="11.25" customHeight="1" x14ac:dyDescent="0.25">
      <c r="A1" s="165" t="str">
        <f>ESF!A1</f>
        <v>COMISION MUNICIPAL DEPORTE DE DR MORA, GTO 2025</v>
      </c>
      <c r="B1" s="165"/>
      <c r="C1" s="165"/>
      <c r="D1" s="22" t="s">
        <v>0</v>
      </c>
      <c r="E1" s="23">
        <f>'Notas a los Edos Financieros'!D1</f>
        <v>2025</v>
      </c>
    </row>
    <row r="2" spans="1:5" s="30" customFormat="1" ht="11.25" customHeight="1" x14ac:dyDescent="0.25">
      <c r="A2" s="165" t="s">
        <v>396</v>
      </c>
      <c r="B2" s="165"/>
      <c r="C2" s="165"/>
      <c r="D2" s="22" t="s">
        <v>2</v>
      </c>
      <c r="E2" s="23" t="str">
        <f>'Notas a los Edos Financieros'!D2</f>
        <v>Trimestral</v>
      </c>
    </row>
    <row r="3" spans="1:5" s="30" customFormat="1" ht="11.25" customHeight="1" x14ac:dyDescent="0.25">
      <c r="A3" s="165" t="str">
        <f>ESF!A3</f>
        <v>DEL 01 DE ENERO DEL 2025 AL 30 DE SEPTIEMBRE DEL 2025</v>
      </c>
      <c r="B3" s="165"/>
      <c r="C3" s="165"/>
      <c r="D3" s="22" t="s">
        <v>3</v>
      </c>
      <c r="E3" s="23">
        <f>'Notas a los Edos Financieros'!D3</f>
        <v>3</v>
      </c>
    </row>
    <row r="4" spans="1:5" s="30" customFormat="1" ht="11.25" customHeight="1" x14ac:dyDescent="0.25">
      <c r="A4" s="165" t="s">
        <v>4</v>
      </c>
      <c r="B4" s="165"/>
      <c r="C4" s="16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557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2025</v>
      </c>
      <c r="D8" s="90">
        <f>C8-1</f>
        <v>2024</v>
      </c>
    </row>
    <row r="9" spans="1:5" x14ac:dyDescent="0.2">
      <c r="A9" s="28">
        <v>1111</v>
      </c>
      <c r="B9" s="24" t="s">
        <v>397</v>
      </c>
      <c r="C9" s="29">
        <v>0</v>
      </c>
      <c r="D9" s="29">
        <v>0</v>
      </c>
    </row>
    <row r="10" spans="1:5" x14ac:dyDescent="0.2">
      <c r="A10" s="28">
        <v>1112</v>
      </c>
      <c r="B10" s="24" t="s">
        <v>398</v>
      </c>
      <c r="C10" s="29">
        <v>246866.4</v>
      </c>
      <c r="D10" s="29">
        <v>72192.240000000005</v>
      </c>
    </row>
    <row r="11" spans="1:5" x14ac:dyDescent="0.2">
      <c r="A11" s="28">
        <v>1113</v>
      </c>
      <c r="B11" s="24" t="s">
        <v>399</v>
      </c>
      <c r="C11" s="29">
        <v>0</v>
      </c>
      <c r="D11" s="29">
        <v>0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16317.72</v>
      </c>
      <c r="D15" s="29">
        <v>16317.72</v>
      </c>
    </row>
    <row r="16" spans="1:5" x14ac:dyDescent="0.2">
      <c r="A16" s="35">
        <v>1110</v>
      </c>
      <c r="B16" s="94" t="s">
        <v>402</v>
      </c>
      <c r="C16" s="89">
        <f>SUM(C9:C15)</f>
        <v>263184.12</v>
      </c>
      <c r="D16" s="89">
        <f>SUM(D9:D15)</f>
        <v>88509.96</v>
      </c>
    </row>
    <row r="19" spans="1:4" x14ac:dyDescent="0.2">
      <c r="A19" s="26" t="s">
        <v>558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2025</v>
      </c>
      <c r="D20" s="90">
        <f>D8</f>
        <v>2024</v>
      </c>
    </row>
    <row r="21" spans="1:4" x14ac:dyDescent="0.2">
      <c r="A21" s="35">
        <v>1230</v>
      </c>
      <c r="B21" s="36" t="s">
        <v>109</v>
      </c>
      <c r="C21" s="89">
        <f>SUM(C22:C28)</f>
        <v>0</v>
      </c>
      <c r="D21" s="89">
        <f>SUM(D22:D28)</f>
        <v>0</v>
      </c>
    </row>
    <row r="22" spans="1:4" x14ac:dyDescent="0.2">
      <c r="A22" s="28">
        <v>1231</v>
      </c>
      <c r="B22" s="24" t="s">
        <v>110</v>
      </c>
      <c r="C22" s="29">
        <v>0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0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0</v>
      </c>
      <c r="D26" s="29">
        <v>0</v>
      </c>
    </row>
    <row r="27" spans="1:4" x14ac:dyDescent="0.2">
      <c r="A27" s="28">
        <v>1236</v>
      </c>
      <c r="B27" s="24" t="s">
        <v>115</v>
      </c>
      <c r="C27" s="29">
        <v>0</v>
      </c>
      <c r="D27" s="29">
        <v>0</v>
      </c>
    </row>
    <row r="28" spans="1:4" x14ac:dyDescent="0.2">
      <c r="A28" s="28">
        <v>1239</v>
      </c>
      <c r="B28" s="24" t="s">
        <v>116</v>
      </c>
      <c r="C28" s="29">
        <v>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54225.65</v>
      </c>
      <c r="D29" s="89">
        <f>SUM(D30:D37)</f>
        <v>0</v>
      </c>
    </row>
    <row r="30" spans="1:4" x14ac:dyDescent="0.2">
      <c r="A30" s="28">
        <v>1241</v>
      </c>
      <c r="B30" s="24" t="s">
        <v>118</v>
      </c>
      <c r="C30" s="29">
        <v>54225.65</v>
      </c>
      <c r="D30" s="29">
        <v>0</v>
      </c>
    </row>
    <row r="31" spans="1:4" x14ac:dyDescent="0.2">
      <c r="A31" s="28">
        <v>1242</v>
      </c>
      <c r="B31" s="24" t="s">
        <v>119</v>
      </c>
      <c r="C31" s="29">
        <v>0</v>
      </c>
      <c r="D31" s="29">
        <v>0</v>
      </c>
    </row>
    <row r="32" spans="1:4" x14ac:dyDescent="0.2">
      <c r="A32" s="28">
        <v>1243</v>
      </c>
      <c r="B32" s="24" t="s">
        <v>120</v>
      </c>
      <c r="C32" s="29">
        <v>0</v>
      </c>
      <c r="D32" s="29">
        <v>0</v>
      </c>
    </row>
    <row r="33" spans="1:6" x14ac:dyDescent="0.2">
      <c r="A33" s="28">
        <v>1244</v>
      </c>
      <c r="B33" s="24" t="s">
        <v>121</v>
      </c>
      <c r="C33" s="29">
        <v>0</v>
      </c>
      <c r="D33" s="29">
        <v>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0</v>
      </c>
      <c r="D35" s="29">
        <v>0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0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0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0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0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54225.65</v>
      </c>
      <c r="D44" s="89">
        <f>D21+D29+D38</f>
        <v>0</v>
      </c>
    </row>
    <row r="46" spans="1:6" ht="15" x14ac:dyDescent="0.25">
      <c r="A46" s="26" t="s">
        <v>559</v>
      </c>
      <c r="B46" s="26"/>
      <c r="C46" s="26"/>
      <c r="D46" s="26"/>
      <c r="F46"/>
    </row>
    <row r="47" spans="1:6" ht="15" x14ac:dyDescent="0.25">
      <c r="A47" s="16" t="s">
        <v>59</v>
      </c>
      <c r="B47" s="16" t="s">
        <v>60</v>
      </c>
      <c r="C47" s="90">
        <f>C20</f>
        <v>2025</v>
      </c>
      <c r="D47" s="90">
        <f>D20</f>
        <v>2024</v>
      </c>
      <c r="F47"/>
    </row>
    <row r="48" spans="1:6" ht="11.25" customHeight="1" x14ac:dyDescent="0.25">
      <c r="A48" s="35">
        <v>3210</v>
      </c>
      <c r="B48" s="36" t="s">
        <v>404</v>
      </c>
      <c r="C48" s="89">
        <v>166005.54</v>
      </c>
      <c r="D48" s="89">
        <v>154225.09</v>
      </c>
      <c r="E48" s="98"/>
      <c r="F48"/>
    </row>
    <row r="49" spans="1:6" ht="11.25" customHeight="1" x14ac:dyDescent="0.25">
      <c r="A49" s="28"/>
      <c r="B49" s="94" t="s">
        <v>405</v>
      </c>
      <c r="C49" s="89">
        <f>C50+C62+C63+C72+C75+C81+C90</f>
        <v>0</v>
      </c>
      <c r="D49" s="89">
        <f>D50+D62+D63+D72+D75+D81+D90</f>
        <v>0</v>
      </c>
      <c r="E49" s="99"/>
      <c r="F49"/>
    </row>
    <row r="50" spans="1:6" ht="11.25" customHeight="1" x14ac:dyDescent="0.25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25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25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25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25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25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25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25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25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25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25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25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25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25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25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25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25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25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25">
      <c r="A68" s="28">
        <v>5515</v>
      </c>
      <c r="B68" s="24" t="s">
        <v>351</v>
      </c>
      <c r="C68" s="29">
        <v>5460</v>
      </c>
      <c r="D68" s="29">
        <v>0</v>
      </c>
      <c r="F68"/>
    </row>
    <row r="69" spans="1:6" ht="11.25" customHeight="1" x14ac:dyDescent="0.25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25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25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25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25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25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25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25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25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25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25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25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25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25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25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25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25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25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25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25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25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25">
      <c r="A90" s="35">
        <v>5600</v>
      </c>
      <c r="B90" s="36" t="s">
        <v>373</v>
      </c>
      <c r="C90" s="89">
        <v>0</v>
      </c>
      <c r="D90" s="89">
        <v>0</v>
      </c>
      <c r="F90"/>
    </row>
    <row r="91" spans="1:6" ht="11.25" customHeight="1" x14ac:dyDescent="0.25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25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25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25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25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25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25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25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25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25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5" x14ac:dyDescent="0.25">
      <c r="A101" s="28"/>
      <c r="B101" s="94" t="s">
        <v>418</v>
      </c>
      <c r="C101" s="89">
        <f>C102+C124+C134+C136</f>
        <v>0</v>
      </c>
      <c r="D101" s="89">
        <f>D102+D124+D134+D136</f>
        <v>0</v>
      </c>
      <c r="F101"/>
    </row>
    <row r="102" spans="1:6" x14ac:dyDescent="0.2">
      <c r="A102" s="35">
        <v>4300</v>
      </c>
      <c r="B102" s="100" t="s">
        <v>39</v>
      </c>
      <c r="C102" s="29">
        <v>0</v>
      </c>
      <c r="D102" s="29">
        <v>0</v>
      </c>
    </row>
    <row r="103" spans="1:6" x14ac:dyDescent="0.2">
      <c r="A103" s="35">
        <v>4310</v>
      </c>
      <c r="B103" s="100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1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1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0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1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1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1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1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1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0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1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0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1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0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1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1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1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1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1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1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1" t="s">
        <v>257</v>
      </c>
      <c r="C123" s="29">
        <v>0</v>
      </c>
      <c r="D123" s="29">
        <v>0</v>
      </c>
    </row>
    <row r="124" spans="1:6" ht="11.25" customHeight="1" x14ac:dyDescent="0.25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25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25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25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25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25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25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25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25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25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25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25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25">
      <c r="A136" s="157">
        <v>4150</v>
      </c>
      <c r="B136" s="159" t="s">
        <v>215</v>
      </c>
      <c r="C136" s="158">
        <f>C137</f>
        <v>0</v>
      </c>
      <c r="D136" s="158">
        <f>D137</f>
        <v>0</v>
      </c>
      <c r="F136"/>
    </row>
    <row r="137" spans="1:6" ht="10.5" customHeight="1" x14ac:dyDescent="0.25">
      <c r="A137" s="155">
        <v>4151</v>
      </c>
      <c r="B137" s="153" t="s">
        <v>586</v>
      </c>
      <c r="C137" s="156">
        <v>0</v>
      </c>
      <c r="D137" s="156">
        <v>0</v>
      </c>
      <c r="F137"/>
    </row>
    <row r="138" spans="1:6" ht="12" customHeight="1" x14ac:dyDescent="0.25">
      <c r="A138" s="155"/>
      <c r="B138" s="160" t="s">
        <v>429</v>
      </c>
      <c r="C138" s="158">
        <f>C48+C49-C101</f>
        <v>166005.54</v>
      </c>
      <c r="D138" s="158">
        <f>D48+D49-D101</f>
        <v>154225.09</v>
      </c>
      <c r="F138"/>
    </row>
    <row r="139" spans="1:6" x14ac:dyDescent="0.2">
      <c r="A139" s="154"/>
      <c r="B139" s="154"/>
      <c r="C139" s="154"/>
      <c r="D139" s="154"/>
    </row>
    <row r="140" spans="1:6" x14ac:dyDescent="0.2">
      <c r="A140" s="154"/>
      <c r="B140" s="154" t="s">
        <v>55</v>
      </c>
      <c r="C140" s="154"/>
      <c r="D140" s="154"/>
    </row>
    <row r="143" spans="1:6" x14ac:dyDescent="0.2">
      <c r="B143" s="35" t="s">
        <v>589</v>
      </c>
      <c r="C143" s="35" t="s">
        <v>592</v>
      </c>
    </row>
    <row r="144" spans="1:6" x14ac:dyDescent="0.2">
      <c r="B144" s="35"/>
      <c r="C144" s="35"/>
    </row>
    <row r="145" spans="2:3" x14ac:dyDescent="0.2">
      <c r="B145" s="35"/>
      <c r="C145" s="35"/>
    </row>
    <row r="146" spans="2:3" x14ac:dyDescent="0.2">
      <c r="B146" s="35" t="s">
        <v>590</v>
      </c>
      <c r="C146" s="100" t="s">
        <v>593</v>
      </c>
    </row>
    <row r="147" spans="2:3" x14ac:dyDescent="0.2">
      <c r="B147" s="35" t="s">
        <v>591</v>
      </c>
      <c r="C147" s="35" t="s">
        <v>594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4">
    <dataValidation allowBlank="1" showInputMessage="1" showErrorMessage="1" prompt="Corresponde al nombre o descripción de la cuenta de acuerdo al Plan de Cuentas emitido por el CONAC." sqref="B8 B20 B47" xr:uid="{00000000-0002-0000-0400-000000000000}"/>
    <dataValidation allowBlank="1" showInputMessage="1" showErrorMessage="1" prompt="Corresponde al número de la cuenta de acuerdo al Plan de Cuentas emitido por el CONAC." sqref="A8 A20 A47" xr:uid="{00000000-0002-0000-0400-000001000000}"/>
    <dataValidation allowBlank="1" showInputMessage="1" showErrorMessage="1" prompt="Importe final del periodo que corresponde a la información financiera presentada (trimestral: 1er, 2do, 3ro. o 4to / CP.)." sqref="C8 C20 C47" xr:uid="{00000000-0002-0000-0400-000002000000}"/>
    <dataValidation allowBlank="1" showInputMessage="1" showErrorMessage="1" prompt="Saldo al 31 de diciembre del año anterior." sqref="D8 D20 D47" xr:uid="{00000000-0002-0000-0400-000003000000}"/>
  </dataValidations>
  <pageMargins left="0.7" right="0.7" top="0.75" bottom="0.75" header="0.3" footer="0.3"/>
  <pageSetup paperSize="9" scale="7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0">
    <pageSetUpPr fitToPage="1"/>
  </sheetPr>
  <dimension ref="A1:E23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D44" sqref="D44"/>
    </sheetView>
  </sheetViews>
  <sheetFormatPr baseColWidth="10" defaultColWidth="11.42578125" defaultRowHeight="11.25" x14ac:dyDescent="0.2"/>
  <cols>
    <col min="1" max="1" width="4" style="32" customWidth="1"/>
    <col min="2" max="2" width="63.140625" style="32" customWidth="1"/>
    <col min="3" max="3" width="17.85546875" style="32" customWidth="1"/>
    <col min="4" max="16384" width="11.42578125" style="32"/>
  </cols>
  <sheetData>
    <row r="1" spans="1:5" s="31" customFormat="1" ht="11.25" customHeight="1" x14ac:dyDescent="0.25">
      <c r="A1" s="166" t="str">
        <f>ESF!A1</f>
        <v>COMISION MUNICIPAL DEPORTE DE DR MORA, GTO 2025</v>
      </c>
      <c r="B1" s="167"/>
      <c r="C1" s="168"/>
    </row>
    <row r="2" spans="1:5" s="31" customFormat="1" ht="11.25" customHeight="1" x14ac:dyDescent="0.25">
      <c r="A2" s="169" t="s">
        <v>430</v>
      </c>
      <c r="B2" s="170"/>
      <c r="C2" s="171"/>
    </row>
    <row r="3" spans="1:5" s="31" customFormat="1" ht="11.25" customHeight="1" x14ac:dyDescent="0.25">
      <c r="A3" s="169" t="str">
        <f>ESF!A3</f>
        <v>DEL 01 DE ENERO DEL 2025 AL 30 DE SEPTIEMBRE DEL 2025</v>
      </c>
      <c r="B3" s="170"/>
      <c r="C3" s="171"/>
    </row>
    <row r="4" spans="1:5" s="31" customFormat="1" x14ac:dyDescent="0.25">
      <c r="A4" s="172" t="s">
        <v>431</v>
      </c>
      <c r="B4" s="173"/>
      <c r="C4" s="174"/>
    </row>
    <row r="5" spans="1:5" s="33" customFormat="1" x14ac:dyDescent="0.2">
      <c r="A5" s="175" t="s">
        <v>479</v>
      </c>
      <c r="B5" s="175"/>
      <c r="C5" s="144">
        <f>'Notas a los Edos Financieros'!D1</f>
        <v>2025</v>
      </c>
    </row>
    <row r="6" spans="1:5" x14ac:dyDescent="0.2">
      <c r="A6" s="47" t="s">
        <v>432</v>
      </c>
      <c r="B6" s="47"/>
      <c r="C6" s="48">
        <v>1225014.3799999999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5" x14ac:dyDescent="0.25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582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527</v>
      </c>
      <c r="B21" s="66"/>
      <c r="C21" s="48">
        <f>C6+C8-C16</f>
        <v>1225014.3799999999</v>
      </c>
    </row>
    <row r="23" spans="1:3" x14ac:dyDescent="0.2">
      <c r="B23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scale="83"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1">
    <pageSetUpPr fitToPage="1"/>
  </sheetPr>
  <dimension ref="A1:E42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21" workbookViewId="3">
      <selection activeCell="C57" sqref="C57"/>
    </sheetView>
  </sheetViews>
  <sheetFormatPr baseColWidth="10" defaultColWidth="11.42578125" defaultRowHeight="11.25" x14ac:dyDescent="0.2"/>
  <cols>
    <col min="1" max="1" width="3.85546875" style="32" customWidth="1"/>
    <col min="2" max="2" width="62.140625" style="32" customWidth="1"/>
    <col min="3" max="3" width="17.85546875" style="32" customWidth="1"/>
    <col min="4" max="16384" width="11.42578125" style="32"/>
  </cols>
  <sheetData>
    <row r="1" spans="1:5" s="34" customFormat="1" ht="11.25" customHeight="1" x14ac:dyDescent="0.25">
      <c r="A1" s="176" t="str">
        <f>ESF!A1</f>
        <v>COMISION MUNICIPAL DEPORTE DE DR MORA, GTO 2025</v>
      </c>
      <c r="B1" s="177"/>
      <c r="C1" s="178"/>
    </row>
    <row r="2" spans="1:5" s="34" customFormat="1" ht="11.25" customHeight="1" x14ac:dyDescent="0.25">
      <c r="A2" s="179" t="s">
        <v>445</v>
      </c>
      <c r="B2" s="180"/>
      <c r="C2" s="181"/>
    </row>
    <row r="3" spans="1:5" s="34" customFormat="1" ht="11.25" customHeight="1" x14ac:dyDescent="0.25">
      <c r="A3" s="179" t="str">
        <f>ESF!A3</f>
        <v>DEL 01 DE ENERO DEL 2025 AL 30 DE SEPTIEMBRE DEL 2025</v>
      </c>
      <c r="B3" s="180"/>
      <c r="C3" s="181"/>
    </row>
    <row r="4" spans="1:5" x14ac:dyDescent="0.2">
      <c r="A4" s="172" t="s">
        <v>431</v>
      </c>
      <c r="B4" s="173"/>
      <c r="C4" s="174"/>
    </row>
    <row r="5" spans="1:5" ht="11.25" customHeight="1" x14ac:dyDescent="0.2">
      <c r="A5" s="175" t="s">
        <v>479</v>
      </c>
      <c r="B5" s="175"/>
      <c r="C5" s="144">
        <f>'Notas a los Edos Financieros'!D1</f>
        <v>2025</v>
      </c>
    </row>
    <row r="6" spans="1:5" ht="15" x14ac:dyDescent="0.25">
      <c r="A6" s="77" t="s">
        <v>446</v>
      </c>
      <c r="B6" s="47"/>
      <c r="C6" s="70">
        <v>1061008.8400000001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5460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5460</v>
      </c>
      <c r="E11" s="147"/>
    </row>
    <row r="12" spans="1:5" x14ac:dyDescent="0.2">
      <c r="A12" s="87">
        <v>2.4</v>
      </c>
      <c r="B12" s="69" t="s">
        <v>119</v>
      </c>
      <c r="C12" s="80">
        <v>0</v>
      </c>
      <c r="E12" s="147"/>
    </row>
    <row r="13" spans="1:5" x14ac:dyDescent="0.2">
      <c r="A13" s="87">
        <v>2.5</v>
      </c>
      <c r="B13" s="69" t="s">
        <v>120</v>
      </c>
      <c r="C13" s="80">
        <v>0</v>
      </c>
      <c r="E13" s="147"/>
    </row>
    <row r="14" spans="1:5" x14ac:dyDescent="0.2">
      <c r="A14" s="87">
        <v>2.6</v>
      </c>
      <c r="B14" s="69" t="s">
        <v>121</v>
      </c>
      <c r="C14" s="80">
        <v>0</v>
      </c>
      <c r="E14" s="147"/>
    </row>
    <row r="15" spans="1:5" x14ac:dyDescent="0.2">
      <c r="A15" s="87">
        <v>2.7</v>
      </c>
      <c r="B15" s="69" t="s">
        <v>122</v>
      </c>
      <c r="C15" s="80">
        <v>0</v>
      </c>
      <c r="E15" s="147"/>
    </row>
    <row r="16" spans="1:5" x14ac:dyDescent="0.2">
      <c r="A16" s="87">
        <v>2.8</v>
      </c>
      <c r="B16" s="69" t="s">
        <v>123</v>
      </c>
      <c r="C16" s="80">
        <v>0</v>
      </c>
      <c r="E16" s="147"/>
    </row>
    <row r="17" spans="1:5" x14ac:dyDescent="0.2">
      <c r="A17" s="87">
        <v>2.9</v>
      </c>
      <c r="B17" s="69" t="s">
        <v>125</v>
      </c>
      <c r="C17" s="80">
        <v>0</v>
      </c>
      <c r="E17" s="147"/>
    </row>
    <row r="18" spans="1:5" x14ac:dyDescent="0.2">
      <c r="A18" s="87" t="s">
        <v>448</v>
      </c>
      <c r="B18" s="69" t="s">
        <v>449</v>
      </c>
      <c r="C18" s="80">
        <v>0</v>
      </c>
      <c r="E18" s="147"/>
    </row>
    <row r="19" spans="1:5" x14ac:dyDescent="0.2">
      <c r="A19" s="87" t="s">
        <v>450</v>
      </c>
      <c r="B19" s="69" t="s">
        <v>129</v>
      </c>
      <c r="C19" s="80">
        <v>0</v>
      </c>
      <c r="E19" s="147"/>
    </row>
    <row r="20" spans="1:5" x14ac:dyDescent="0.2">
      <c r="A20" s="87" t="s">
        <v>451</v>
      </c>
      <c r="B20" s="69" t="s">
        <v>452</v>
      </c>
      <c r="C20" s="80">
        <v>0</v>
      </c>
    </row>
    <row r="21" spans="1:5" x14ac:dyDescent="0.2">
      <c r="A21" s="87" t="s">
        <v>453</v>
      </c>
      <c r="B21" s="69" t="s">
        <v>454</v>
      </c>
      <c r="C21" s="80">
        <v>0</v>
      </c>
      <c r="E21" s="147"/>
    </row>
    <row r="22" spans="1:5" x14ac:dyDescent="0.2">
      <c r="A22" s="87" t="s">
        <v>455</v>
      </c>
      <c r="B22" s="69" t="s">
        <v>456</v>
      </c>
      <c r="C22" s="80">
        <v>0</v>
      </c>
      <c r="E22" s="147"/>
    </row>
    <row r="23" spans="1:5" x14ac:dyDescent="0.2">
      <c r="A23" s="87" t="s">
        <v>457</v>
      </c>
      <c r="B23" s="69" t="s">
        <v>458</v>
      </c>
      <c r="C23" s="80">
        <v>0</v>
      </c>
      <c r="E23" s="147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7"/>
    </row>
    <row r="26" spans="1:5" x14ac:dyDescent="0.2">
      <c r="A26" s="87" t="s">
        <v>463</v>
      </c>
      <c r="B26" s="69" t="s">
        <v>464</v>
      </c>
      <c r="C26" s="80">
        <v>0</v>
      </c>
      <c r="E26" s="147"/>
    </row>
    <row r="27" spans="1:5" x14ac:dyDescent="0.2">
      <c r="A27" s="87" t="s">
        <v>465</v>
      </c>
      <c r="B27" s="69" t="s">
        <v>466</v>
      </c>
      <c r="C27" s="80">
        <v>0</v>
      </c>
      <c r="E27" s="147"/>
    </row>
    <row r="28" spans="1:5" x14ac:dyDescent="0.2">
      <c r="A28" s="87" t="s">
        <v>467</v>
      </c>
      <c r="B28" s="69" t="s">
        <v>468</v>
      </c>
      <c r="C28" s="80">
        <v>0</v>
      </c>
      <c r="E28" s="147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5460</v>
      </c>
    </row>
    <row r="32" spans="1:5" x14ac:dyDescent="0.2">
      <c r="A32" s="87" t="s">
        <v>472</v>
      </c>
      <c r="B32" s="69" t="s">
        <v>346</v>
      </c>
      <c r="C32" s="80">
        <v>5460</v>
      </c>
      <c r="E32" s="147"/>
    </row>
    <row r="33" spans="1:5" x14ac:dyDescent="0.2">
      <c r="A33" s="87" t="s">
        <v>473</v>
      </c>
      <c r="B33" s="69" t="s">
        <v>355</v>
      </c>
      <c r="C33" s="80">
        <v>0</v>
      </c>
      <c r="E33" s="147"/>
    </row>
    <row r="34" spans="1:5" x14ac:dyDescent="0.2">
      <c r="A34" s="87" t="s">
        <v>474</v>
      </c>
      <c r="B34" s="69" t="s">
        <v>358</v>
      </c>
      <c r="C34" s="80">
        <v>0</v>
      </c>
      <c r="E34" s="147"/>
    </row>
    <row r="35" spans="1:5" x14ac:dyDescent="0.2">
      <c r="A35" s="87" t="s">
        <v>562</v>
      </c>
      <c r="B35" s="69" t="s">
        <v>364</v>
      </c>
      <c r="C35" s="80">
        <v>0</v>
      </c>
      <c r="E35" s="147"/>
    </row>
    <row r="36" spans="1:5" x14ac:dyDescent="0.2">
      <c r="A36" s="87" t="s">
        <v>563</v>
      </c>
      <c r="B36" s="69" t="s">
        <v>374</v>
      </c>
      <c r="C36" s="80">
        <v>0</v>
      </c>
      <c r="E36" s="147"/>
    </row>
    <row r="37" spans="1:5" x14ac:dyDescent="0.2">
      <c r="A37" s="87" t="s">
        <v>475</v>
      </c>
      <c r="B37" s="69" t="s">
        <v>564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528</v>
      </c>
      <c r="B40" s="47"/>
      <c r="C40" s="48">
        <f>C6-C8+C31</f>
        <v>1061008.8400000001</v>
      </c>
    </row>
    <row r="42" spans="1:5" x14ac:dyDescent="0.2">
      <c r="B42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scale="84" orientation="portrait" horizontalDpi="0" verticalDpi="0" r:id="rId1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2">
    <pageSetUpPr fitToPage="1"/>
  </sheetPr>
  <dimension ref="A1:J59"/>
  <sheetViews>
    <sheetView tabSelected="1" topLeftCell="A31" workbookViewId="0">
      <selection activeCell="B38" sqref="B38:C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tabSelected="1" workbookViewId="3">
      <selection activeCell="B70" sqref="B70"/>
    </sheetView>
  </sheetViews>
  <sheetFormatPr baseColWidth="10" defaultColWidth="9.140625" defaultRowHeight="11.25" x14ac:dyDescent="0.2"/>
  <cols>
    <col min="1" max="1" width="12.85546875" style="24" customWidth="1"/>
    <col min="2" max="2" width="72.140625" style="24" customWidth="1"/>
    <col min="3" max="7" width="15.85546875" style="24" customWidth="1"/>
    <col min="8" max="8" width="11.85546875" style="24" customWidth="1"/>
    <col min="9" max="9" width="13.42578125" style="24" customWidth="1"/>
    <col min="10" max="10" width="13.140625" style="24" customWidth="1"/>
    <col min="11" max="16384" width="9.140625" style="24"/>
  </cols>
  <sheetData>
    <row r="1" spans="1:10" ht="11.25" customHeight="1" x14ac:dyDescent="0.2">
      <c r="A1" s="165" t="str">
        <f>'Notas a los Edos Financieros'!A1</f>
        <v>COMISION MUNICIPAL DEPORTE DE DR MORA, GTO 2025</v>
      </c>
      <c r="B1" s="184"/>
      <c r="C1" s="184"/>
      <c r="D1" s="184"/>
      <c r="E1" s="184"/>
      <c r="F1" s="184"/>
      <c r="G1" s="22" t="s">
        <v>0</v>
      </c>
      <c r="H1" s="23">
        <f>'Notas a los Edos Financieros'!D1</f>
        <v>2025</v>
      </c>
    </row>
    <row r="2" spans="1:10" ht="11.25" customHeight="1" x14ac:dyDescent="0.2">
      <c r="A2" s="165" t="s">
        <v>478</v>
      </c>
      <c r="B2" s="184"/>
      <c r="C2" s="184"/>
      <c r="D2" s="184"/>
      <c r="E2" s="184"/>
      <c r="F2" s="184"/>
      <c r="G2" s="22" t="s">
        <v>2</v>
      </c>
      <c r="H2" s="23" t="str">
        <f>'Notas a los Edos Financieros'!D2</f>
        <v>Trimestral</v>
      </c>
    </row>
    <row r="3" spans="1:10" ht="11.25" customHeight="1" x14ac:dyDescent="0.2">
      <c r="A3" s="165" t="str">
        <f>'Notas a los Edos Financieros'!A3</f>
        <v>DEL 01 DE ENERO DEL 2025 AL 30 DE SEPTIEMBRE DEL 2025</v>
      </c>
      <c r="B3" s="184"/>
      <c r="C3" s="184"/>
      <c r="D3" s="184"/>
      <c r="E3" s="184"/>
      <c r="F3" s="184"/>
      <c r="G3" s="22" t="s">
        <v>3</v>
      </c>
      <c r="H3" s="23">
        <f>'Notas a los Edos Financieros'!D3</f>
        <v>3</v>
      </c>
    </row>
    <row r="4" spans="1:10" ht="11.25" customHeight="1" x14ac:dyDescent="0.2">
      <c r="A4" s="165" t="s">
        <v>4</v>
      </c>
      <c r="B4" s="165"/>
      <c r="C4" s="165"/>
      <c r="D4" s="165"/>
      <c r="E4" s="165"/>
      <c r="F4" s="165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5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1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0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0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0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0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0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0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0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0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0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0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0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0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0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0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0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0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0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0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0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0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0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0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0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0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0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0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1" t="s">
        <v>583</v>
      </c>
    </row>
    <row r="38" spans="1:6" ht="12" thickBot="1" x14ac:dyDescent="0.25"/>
    <row r="39" spans="1:6" ht="12" x14ac:dyDescent="0.2">
      <c r="B39" s="182" t="s">
        <v>547</v>
      </c>
      <c r="C39" s="183"/>
    </row>
    <row r="40" spans="1:6" ht="12" x14ac:dyDescent="0.2">
      <c r="B40" s="133" t="s">
        <v>479</v>
      </c>
      <c r="C40" s="134">
        <f>H1</f>
        <v>2025</v>
      </c>
    </row>
    <row r="41" spans="1:6" x14ac:dyDescent="0.2">
      <c r="A41" s="24">
        <v>8110</v>
      </c>
      <c r="B41" s="135" t="s">
        <v>514</v>
      </c>
      <c r="C41" s="148">
        <v>1400000</v>
      </c>
    </row>
    <row r="42" spans="1:6" x14ac:dyDescent="0.2">
      <c r="A42" s="24">
        <v>8120</v>
      </c>
      <c r="B42" s="135" t="s">
        <v>515</v>
      </c>
      <c r="C42" s="148">
        <v>327985.62</v>
      </c>
    </row>
    <row r="43" spans="1:6" x14ac:dyDescent="0.2">
      <c r="A43" s="24">
        <v>8130</v>
      </c>
      <c r="B43" s="135" t="s">
        <v>516</v>
      </c>
      <c r="C43" s="148">
        <v>153000</v>
      </c>
    </row>
    <row r="44" spans="1:6" x14ac:dyDescent="0.2">
      <c r="A44" s="24">
        <v>8140</v>
      </c>
      <c r="B44" s="135" t="s">
        <v>517</v>
      </c>
      <c r="C44" s="148">
        <v>1225014.3799999999</v>
      </c>
    </row>
    <row r="45" spans="1:6" ht="12" thickBot="1" x14ac:dyDescent="0.25">
      <c r="A45" s="24">
        <v>8150</v>
      </c>
      <c r="B45" s="136" t="s">
        <v>518</v>
      </c>
      <c r="C45" s="149">
        <v>1225014.3799999999</v>
      </c>
    </row>
    <row r="47" spans="1:6" ht="12" thickBot="1" x14ac:dyDescent="0.25"/>
    <row r="48" spans="1:6" ht="12" x14ac:dyDescent="0.2">
      <c r="B48" s="182" t="s">
        <v>548</v>
      </c>
      <c r="C48" s="183"/>
    </row>
    <row r="49" spans="1:3" ht="12" x14ac:dyDescent="0.2">
      <c r="B49" s="133" t="s">
        <v>479</v>
      </c>
      <c r="C49" s="134">
        <f>C40</f>
        <v>2025</v>
      </c>
    </row>
    <row r="50" spans="1:3" x14ac:dyDescent="0.2">
      <c r="A50" s="24">
        <v>8210</v>
      </c>
      <c r="B50" s="135" t="s">
        <v>519</v>
      </c>
      <c r="C50" s="137">
        <v>1400000</v>
      </c>
    </row>
    <row r="51" spans="1:3" x14ac:dyDescent="0.2">
      <c r="A51" s="24">
        <v>8220</v>
      </c>
      <c r="B51" s="135" t="s">
        <v>520</v>
      </c>
      <c r="C51" s="137">
        <v>493991.16</v>
      </c>
    </row>
    <row r="52" spans="1:3" x14ac:dyDescent="0.2">
      <c r="A52" s="24">
        <v>8230</v>
      </c>
      <c r="B52" s="135" t="s">
        <v>521</v>
      </c>
      <c r="C52" s="137">
        <v>-153000</v>
      </c>
    </row>
    <row r="53" spans="1:3" x14ac:dyDescent="0.2">
      <c r="A53" s="24">
        <v>8240</v>
      </c>
      <c r="B53" s="135" t="s">
        <v>522</v>
      </c>
      <c r="C53" s="137">
        <v>0</v>
      </c>
    </row>
    <row r="54" spans="1:3" x14ac:dyDescent="0.2">
      <c r="A54" s="24">
        <v>8250</v>
      </c>
      <c r="B54" s="135" t="s">
        <v>523</v>
      </c>
      <c r="C54" s="137">
        <v>1061008.8400000001</v>
      </c>
    </row>
    <row r="55" spans="1:3" x14ac:dyDescent="0.2">
      <c r="A55" s="24">
        <v>8260</v>
      </c>
      <c r="B55" s="135" t="s">
        <v>524</v>
      </c>
      <c r="C55" s="137">
        <v>1061008.8400000001</v>
      </c>
    </row>
    <row r="56" spans="1:3" ht="12" thickBot="1" x14ac:dyDescent="0.25">
      <c r="A56" s="24">
        <v>8270</v>
      </c>
      <c r="B56" s="136" t="s">
        <v>525</v>
      </c>
      <c r="C56" s="138">
        <v>1059008.8400000001</v>
      </c>
    </row>
    <row r="59" spans="1:3" x14ac:dyDescent="0.2">
      <c r="B59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scale="60" orientation="landscape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6aa8a68a-ab09-4ac8-a697-fdce915bc567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cp:lastPrinted>2025-10-31T21:42:27Z</cp:lastPrinted>
  <dcterms:created xsi:type="dcterms:W3CDTF">2012-12-11T20:36:24Z</dcterms:created>
  <dcterms:modified xsi:type="dcterms:W3CDTF">2025-10-31T21:47:23Z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