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66925"/>
  <mc:AlternateContent xmlns:mc="http://schemas.openxmlformats.org/markup-compatibility/2006">
    <mc:Choice Requires="x15">
      <x15ac:absPath xmlns:x15ac="http://schemas.microsoft.com/office/spreadsheetml/2010/11/ac" url="S:\sistecad\Contacad\salen\032025\"/>
    </mc:Choice>
  </mc:AlternateContent>
  <xr:revisionPtr revIDLastSave="0" documentId="8_{FA6181D1-78CF-473D-AF67-0E7C2FCC0749}" xr6:coauthVersionLast="47" xr6:coauthVersionMax="47" xr10:uidLastSave="{00000000-0000-0000-0000-000000000000}"/>
  <bookViews>
    <workbookView xWindow="1560" yWindow="1560" windowWidth="21600" windowHeight="11295" activeTab="1"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E29" i="12"/>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78" i="8"/>
  <c r="D78" i="8"/>
  <c r="E78" i="8"/>
  <c r="F78" i="8"/>
  <c r="G78" i="8"/>
  <c r="B78"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9" i="6" s="1"/>
  <c r="G56" i="6"/>
  <c r="G57" i="6"/>
  <c r="G58" i="6"/>
  <c r="G55" i="6"/>
  <c r="G53" i="6"/>
  <c r="G47" i="6"/>
  <c r="G48" i="6"/>
  <c r="G49" i="6"/>
  <c r="G50" i="6"/>
  <c r="G51" i="6"/>
  <c r="G52" i="6"/>
  <c r="G46" i="6"/>
  <c r="G39" i="6"/>
  <c r="G38" i="6"/>
  <c r="G36" i="6"/>
  <c r="G35" i="6" s="1"/>
  <c r="G34" i="6"/>
  <c r="G30" i="6"/>
  <c r="G31" i="6"/>
  <c r="G32" i="6"/>
  <c r="G33" i="6"/>
  <c r="G29" i="6"/>
  <c r="G28" i="6" s="1"/>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B9" i="3"/>
  <c r="F75" i="2"/>
  <c r="E75" i="2"/>
  <c r="F68" i="2"/>
  <c r="E68" i="2"/>
  <c r="F63" i="2"/>
  <c r="E63" i="2"/>
  <c r="F57" i="2"/>
  <c r="E57" i="2"/>
  <c r="F42" i="2"/>
  <c r="E42" i="2"/>
  <c r="F38" i="2"/>
  <c r="E38" i="2"/>
  <c r="F31" i="2"/>
  <c r="E31" i="2"/>
  <c r="F27" i="2"/>
  <c r="E27" i="2"/>
  <c r="F23" i="2"/>
  <c r="E23" i="2"/>
  <c r="F19" i="2"/>
  <c r="E19" i="2"/>
  <c r="F9" i="2"/>
  <c r="E9" i="2"/>
  <c r="F88" i="8" l="1"/>
  <c r="G75" i="6"/>
  <c r="D41" i="6"/>
  <c r="F8" i="3"/>
  <c r="F20" i="3" s="1"/>
  <c r="C8" i="3"/>
  <c r="C20" i="3" s="1"/>
  <c r="F65" i="6"/>
  <c r="E65" i="6"/>
  <c r="G27" i="9"/>
  <c r="C65" i="6"/>
  <c r="C9" i="9"/>
  <c r="E88" i="8"/>
  <c r="G146" i="7"/>
  <c r="E84" i="7"/>
  <c r="G71" i="7"/>
  <c r="G62" i="7"/>
  <c r="G28" i="7"/>
  <c r="C9" i="7"/>
  <c r="F41" i="6"/>
  <c r="F70" i="6" s="1"/>
  <c r="C41" i="6"/>
  <c r="D8" i="3"/>
  <c r="D20" i="3" s="1"/>
  <c r="E79" i="2"/>
  <c r="F79" i="2"/>
  <c r="F47" i="2"/>
  <c r="F59" i="2" s="1"/>
  <c r="E47" i="2"/>
  <c r="E59" i="2" s="1"/>
  <c r="K20" i="4"/>
  <c r="E20" i="4"/>
  <c r="I20" i="4"/>
  <c r="C43" i="9"/>
  <c r="B43" i="9"/>
  <c r="D9" i="9"/>
  <c r="E9" i="9"/>
  <c r="G9" i="9"/>
  <c r="B9" i="9"/>
  <c r="D43" i="9"/>
  <c r="E43" i="9"/>
  <c r="G43" i="9"/>
  <c r="B88" i="8"/>
  <c r="D88" i="8"/>
  <c r="C88" i="8"/>
  <c r="G88" i="8"/>
  <c r="G123" i="7"/>
  <c r="B84" i="7"/>
  <c r="C84" i="7"/>
  <c r="G18" i="7"/>
  <c r="G38" i="7"/>
  <c r="G75" i="7"/>
  <c r="G93" i="7"/>
  <c r="G133" i="7"/>
  <c r="G150" i="7"/>
  <c r="B9" i="7"/>
  <c r="D84" i="7"/>
  <c r="E9" i="7"/>
  <c r="F84" i="7"/>
  <c r="G58" i="7"/>
  <c r="G113" i="7"/>
  <c r="G137" i="7"/>
  <c r="B41" i="6"/>
  <c r="B65" i="6"/>
  <c r="G54" i="6"/>
  <c r="D65" i="6"/>
  <c r="D70" i="6" s="1"/>
  <c r="E41" i="6"/>
  <c r="E70" i="6" s="1"/>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G41" i="6"/>
  <c r="C70" i="6"/>
  <c r="C77" i="9"/>
  <c r="G77" i="9"/>
  <c r="D77" i="9"/>
  <c r="F159" i="7"/>
  <c r="E159" i="7"/>
  <c r="B159" i="7"/>
  <c r="G9" i="7"/>
  <c r="C159" i="7"/>
  <c r="G65" i="6"/>
  <c r="G70" i="6" s="1"/>
  <c r="B70" i="6"/>
  <c r="E81" i="2"/>
  <c r="F81" i="2"/>
  <c r="B77" i="9"/>
  <c r="F77" i="9"/>
  <c r="D159" i="7"/>
  <c r="G84" i="7"/>
  <c r="G42" i="6"/>
  <c r="G159" i="7" l="1"/>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<sst xmlns="http://schemas.openxmlformats.org/spreadsheetml/2006/main" count="854" uniqueCount="607">
  <si>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</si>
  <si>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</si>
  <si>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</si>
  <si>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</si>
  <si>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</si>
  <si>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</si>
  <si>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</si>
  <si>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</si>
  <si>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</si>
  <si>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</si>
  <si>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</si>
  <si>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</si>
  <si>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</si>
  <si>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</si>
  <si>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</si>
  <si>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</si>
  <si>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</si>
  <si>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</si>
  <si>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</si>
  <si>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</si>
  <si>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</si>
  <si>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</si>
  <si>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</si>
  <si>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</si>
  <si>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</si>
  <si>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</si>
  <si>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</si>
  <si>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</si>
  <si>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</si>
  <si>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</si>
  <si>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</si>
  <si>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</si>
  <si>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</si>
  <si>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</si>
  <si>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</si>
  <si>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</si>
  <si>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</si>
  <si>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</si>
  <si>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</si>
  <si>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</si>
  <si>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</si>
  <si>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</si>
  <si>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</si>
  <si>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</si>
  <si>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</si>
  <si>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</si>
  <si>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</si>
  <si>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</si>
  <si>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</si>
  <si>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</si>
  <si>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</si>
  <si>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</si>
  <si>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</si>
  <si>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</si>
  <si>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</si>
  <si>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</si>
  <si>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</si>
  <si>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</si>
  <si>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</si>
  <si>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</si>
  <si>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</si>
  <si>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</si>
  <si>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</si>
  <si>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</si>
  <si>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</si>
  <si>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</si>
  <si>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</si>
  <si>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</si>
  <si>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</si>
  <si>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</si>
  <si>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</si>
  <si>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</si>
  <si>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</si>
  <si>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</si>
  <si>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</si>
  <si>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</si>
  <si>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</si>
  <si>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</si>
  <si>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</si>
  <si>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</si>
  <si>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</si>
  <si>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</si>
  <si>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</si>
  <si>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</si>
  <si>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</si>
  <si>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</si>
  <si>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</si>
  <si>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</si>
  <si>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</si>
  <si>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</si>
  <si>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</si>
  <si>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</si>
  <si>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</si>
  <si>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</si>
  <si>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</si>
  <si>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</si>
  <si>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</si>
  <si>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</si>
  <si>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</si>
  <si>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</si>
  <si>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</si>
  <si>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</si>
  <si>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</si>
  <si>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</si>
  <si>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</si>
  <si>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</si>
  <si>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</si>
  <si>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</si>
  <si>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</si>
  <si>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</si>
  <si>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</si>
  <si>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</si>
  <si>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</si>
  <si>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</si>
  <si>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</si>
  <si>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</si>
  <si>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</si>
  <si>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</si>
  <si>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</si>
  <si>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</si>
  <si>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</si>
  <si>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</si>
  <si>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</si>
  <si>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</si>
  <si>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</si>
  <si>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</si>
  <si>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</si>
  <si>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</si>
  <si>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</si>
  <si>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</si>
  <si>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</si>
  <si>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</si>
  <si>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</si>
  <si>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</si>
  <si>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</si>
  <si>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</si>
  <si>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</si>
  <si>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</si>
  <si>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</si>
  <si>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</si>
  <si>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</si>
  <si>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</si>
  <si>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</si>
  <si>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</si>
  <si>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</si>
  <si>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</si>
  <si>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</si>
  <si>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</si>
  <si>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</si>
  <si>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</si>
  <si>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</si>
  <si>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</si>
  <si>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</si>
  <si>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</si>
  <si>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</si>
  <si>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</si>
  <si>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</si>
  <si>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</si>
  <si>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</si>
  <si>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</si>
  <si>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</si>
  <si>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</si>
  <si>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</si>
  <si>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</si>
  <si>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</si>
  <si>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</si>
  <si>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</si>
  <si>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</si>
  <si>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</si>
  <si>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</si>
  <si>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</si>
  <si>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</si>
  <si>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</si>
  <si>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</si>
  <si>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</si>
  <si>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</si>
  <si>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</si>
  <si>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</si>
  <si>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</si>
  <si>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</si>
  <si>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</si>
  <si>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</si>
  <si>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</si>
  <si>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</si>
  <si>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</si>
  <si>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</si>
  <si>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</si>
  <si>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</si>
  <si>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</si>
  <si>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</si>
  <si>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</si>
  <si>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</si>
  <si>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</si>
  <si>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</si>
  <si>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</si>
  <si>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</si>
  <si>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</si>
  <si>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</si>
  <si>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</si>
  <si>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</si>
  <si>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</si>
  <si>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</si>
  <si>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</si>
  <si>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</si>
  <si>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</si>
  <si>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</si>
  <si>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</si>
  <si>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</si>
  <si>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</si>
  <si>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</si>
  <si>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</si>
  <si>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</si>
  <si>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</si>
  <si>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</si>
  <si>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</si>
  <si>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</si>
  <si>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</si>
  <si>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</si>
  <si>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</si>
  <si>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</si>
  <si>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</si>
  <si>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</si>
  <si>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</si>
  <si>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</si>
  <si>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</si>
  <si>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</si>
  <si>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</si>
  <si>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</si>
  <si>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</si>
  <si>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</si>
  <si>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</si>
  <si>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</si>
  <si>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</si>
  <si>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</si>
  <si>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</si>
  <si>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</si>
  <si>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</si>
  <si>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</si>
  <si>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</si>
  <si>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</si>
  <si>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</si>
  <si>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</si>
  <si>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</si>
  <si>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</si>
  <si>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</si>
  <si>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</si>
  <si>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</si>
  <si>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</si>
  <si>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</si>
  <si>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</si>
  <si>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</si>
  <si>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</si>
  <si>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</si>
  <si>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</si>
  <si>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</si>
  <si>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</si>
  <si>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</si>
  <si>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</si>
  <si>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</si>
  <si>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</si>
  <si>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</si>
  <si>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</si>
  <si>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</si>
  <si>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</si>
  <si>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</si>
  <si>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</si>
  <si>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</si>
  <si>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</si>
  <si>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</si>
  <si>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</si>
  <si>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</si>
  <si>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</si>
  <si>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</si>
  <si>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</si>
  <si>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</si>
  <si>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</si>
  <si>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</si>
  <si>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</si>
  <si>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</si>
  <si>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</si>
  <si>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</si>
  <si>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</si>
  <si>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</si>
  <si>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</si>
  <si>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</si>
  <si>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</si>
  <si>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</si>
  <si>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</si>
  <si>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</si>
  <si>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</si>
  <si>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</si>
  <si>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</si>
  <si>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</si>
  <si>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</si>
  <si>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</si>
  <si>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</si>
  <si>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</si>
  <si>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</si>
  <si>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</si>
  <si>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</si>
  <si>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</si>
  <si>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</si>
  <si>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</si>
  <si>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</si>
  <si>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</si>
  <si>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</si>
  <si>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</si>
  <si>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</si>
  <si>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</si>
  <si>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</si>
  <si>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</si>
  <si>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</si>
  <si>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</si>
  <si>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</si>
  <si>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</si>
  <si>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</si>
  <si>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</si>
  <si>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</si>
  <si>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</si>
  <si>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</si>
  <si>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</si>
  <si>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</si>
  <si>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</si>
  <si>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</si>
  <si>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</si>
  <si>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</si>
  <si>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</si>
  <si>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</si>
  <si>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</si>
  <si>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</si>
  <si>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</si>
  <si>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</si>
  <si>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</si>
  <si>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</si>
  <si>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</si>
  <si>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</si>
  <si>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</si>
  <si>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</si>
  <si>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</si>
  <si>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</si>
  <si>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</si>
  <si>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</si>
  <si>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</si>
  <si>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</si>
  <si>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</si>
  <si>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</si>
  <si>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</si>
  <si>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</si>
  <si>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</si>
  <si>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</si>
  <si>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</si>
  <si>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</si>
  <si>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</si>
  <si>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</si>
  <si>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</si>
  <si>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</si>
  <si>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</si>
  <si>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</si>
  <si>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</si>
  <si>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</si>
  <si>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</si>
  <si>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</si>
  <si>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</si>
  <si>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</si>
  <si>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</si>
  <si>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</si>
  <si>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</si>
  <si>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</si>
  <si>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</si>
  <si>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</si>
  <si>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</si>
  <si>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</si>
  <si>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</si>
  <si>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</si>
  <si>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</si>
  <si>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</si>
  <si>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</si>
  <si>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</si>
  <si>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</si>
  <si>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</si>
  <si>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</si>
  <si>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</si>
  <si>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</si>
  <si>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</si>
  <si>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</si>
  <si>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</si>
  <si>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</si>
  <si>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</si>
  <si>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</si>
  <si>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</si>
  <si>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</si>
  <si>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</si>
  <si>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</si>
  <si>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</si>
  <si>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</si>
  <si>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</si>
  <si>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</si>
  <si>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</si>
  <si>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</si>
  <si>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</si>
  <si>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</si>
  <si>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</si>
  <si>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</si>
  <si>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</si>
  <si>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</si>
  <si>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</si>
  <si>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</si>
  <si>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</si>
  <si>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</si>
  <si>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</si>
  <si>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</si>
  <si>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</si>
  <si>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</si>
  <si>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</si>
  <si>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</si>
  <si>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</si>
  <si>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</si>
  <si>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</si>
  <si>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</si>
  <si>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</si>
  <si>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</si>
  <si>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</si>
  <si>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</si>
  <si>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</si>
  <si>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</si>
  <si>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</si>
  <si>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</si>
  <si>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</si>
  <si>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</si>
  <si>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</si>
  <si>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</si>
  <si>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</si>
  <si>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</si>
  <si>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</si>
  <si>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</si>
  <si>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</si>
  <si>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</si>
  <si>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</si>
  <si>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</si>
  <si>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</si>
  <si>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</si>
  <si>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</si>
  <si>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</si>
  <si>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</si>
  <si>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</si>
  <si>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</si>
  <si>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</si>
  <si>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</si>
  <si>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</si>
  <si>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</si>
  <si>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</si>
  <si>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</si>
  <si>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</si>
  <si>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</si>
  <si>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</si>
  <si>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</si>
  <si>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</si>
  <si>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</si>
  <si>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</si>
  <si>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</si>
  <si>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</si>
  <si>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</si>
  <si>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</si>
  <si>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</si>
  <si>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</si>
  <si>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</si>
  <si>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</si>
  <si>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</si>
  <si>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</si>
  <si>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</si>
  <si>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</si>
  <si>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</si>
  <si>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</si>
  <si>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</si>
  <si>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</si>
  <si>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</si>
  <si>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</si>
  <si>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</si>
  <si>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</si>
  <si>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</si>
  <si>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</si>
  <si>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</si>
  <si>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</si>
  <si>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</si>
  <si>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</si>
  <si>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</si>
  <si>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</si>
  <si>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</si>
  <si>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</si>
  <si>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</si>
  <si>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</si>
  <si>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</si>
  <si>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</si>
  <si>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</si>
  <si>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</si>
  <si>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</si>
  <si>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</si>
  <si>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</si>
  <si>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</si>
  <si>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</si>
  <si>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</si>
  <si>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</si>
  <si>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</si>
  <si>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</si>
  <si>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</si>
  <si>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</si>
  <si>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</si>
  <si>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</si>
  <si>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</si>
  <si>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</si>
  <si>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</si>
  <si>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</si>
  <si>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</si>
  <si>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</si>
  <si>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</si>
  <si>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</si>
  <si>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</si>
  <si>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</si>
  <si>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</si>
  <si>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</si>
  <si>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</si>
  <si>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</si>
  <si>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</si>
  <si>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</si>
  <si>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</si>
  <si>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</si>
  <si>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</si>
  <si>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</si>
  <si>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</si>
  <si>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</si>
  <si>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</si>
  <si>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</si>
  <si>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</si>
  <si>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</si>
  <si>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</si>
  <si>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</si>
  <si>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</si>
  <si>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</si>
  <si>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</si>
  <si>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MUNICIPIO DOCTOR MORA, GTO.</t>
  </si>
  <si>
    <t>AL 31 DE DICIEMBRE DE 2024  Y AL 30 DE SEPTIEMBRE DEL 2025</t>
  </si>
  <si>
    <t>DEL 1 DE ENERO DEL 2025 AL 30 DE SEPTIEMBRE DEL 2025</t>
  </si>
  <si>
    <t>00919 DIRECCION DE DESARROLLO RURAL</t>
  </si>
  <si>
    <t>00102 PRESIDENCIA/SECRETARIA PARTICULAR</t>
  </si>
  <si>
    <t>00107 TESORERIA MUNICIPAL</t>
  </si>
  <si>
    <t>00111 DIRECCION DE PLANEACION, EVALUACION, Y S</t>
  </si>
  <si>
    <t>00114 OFICIALIA MAYOR</t>
  </si>
  <si>
    <t>00116 DIRECCION DE DESARROLLO SOCIAL</t>
  </si>
  <si>
    <t>00118 DIRECCION DE DESARROLLO ECONOMICO Y TURI</t>
  </si>
  <si>
    <t>00119 DIRECCION DE DESARROLLO RURAL</t>
  </si>
  <si>
    <t>00120 DIRECCION DE OBRAS PUBLICAS</t>
  </si>
  <si>
    <t>00128 DIRECCION GENERAL DE SEGURIDAD PUBLICA Y</t>
  </si>
  <si>
    <t>00201 H. AYUNTAMIENTO</t>
  </si>
  <si>
    <t>00202 PRESIDENCIA/SECRETARIA PARTICULAR</t>
  </si>
  <si>
    <t>00203 DIRECCION DE RELACIONES PUBLICAS</t>
  </si>
  <si>
    <t>00204 COORDINACION DE ASISTENCIA SOCIAL</t>
  </si>
  <si>
    <t>00205 SECRETARIA DEL AYUNTAMIENTO</t>
  </si>
  <si>
    <t>00206 ARCHIVO MUNICIPAL</t>
  </si>
  <si>
    <t>00207 TESORERIA MUNICIPAL</t>
  </si>
  <si>
    <t>00208 DIRECCION DE CATASTRO E IMPUESTOS INMOBI</t>
  </si>
  <si>
    <t>00209 DIRECCION DE FISCALIZACION MUNICIPAL</t>
  </si>
  <si>
    <t>00210 DIRECCION DE COMPRAS Y ADQUISICIONES.</t>
  </si>
  <si>
    <t>00211 DIRECCION DE PLANEACION, EVALUACION Y SE</t>
  </si>
  <si>
    <t>00212 CONTRALORIA MUNICIPAL</t>
  </si>
  <si>
    <t>00213 DIRECCION JURIDICA</t>
  </si>
  <si>
    <t>00214 OFICIALIA MAYOR</t>
  </si>
  <si>
    <t>00215 DIRECCION DE DESARROLLO URBANO</t>
  </si>
  <si>
    <t>00216 DIRECCION DESARROLLO SOCIAL</t>
  </si>
  <si>
    <t>00217 DIRECCION DE ATENCION AL MIGRANTE</t>
  </si>
  <si>
    <t>00218 DIRECCION DE DESARROLLO ECONOMICO Y TURI</t>
  </si>
  <si>
    <t>00219 DIRECCION DE DESARROLLO RURAL</t>
  </si>
  <si>
    <t>00220 DIRECCION DE OBRAS PUBLICAS</t>
  </si>
  <si>
    <t>00221 DIRECCION DE ECOLOGIA Y MEDIO AMBIENTE</t>
  </si>
  <si>
    <t>00224 UNIDAD DE TRANSPARENCIA Y ACCESO  A LA I</t>
  </si>
  <si>
    <t>00225 DIRECCION DE PROTECCION CIVIL</t>
  </si>
  <si>
    <t>00226 DIRECCION DE ASUNTOS INTERNOS</t>
  </si>
  <si>
    <t>00227 CRONISTA MUNICIPAL</t>
  </si>
  <si>
    <t>00228 DIRECCION GENERAL DE SEGURIDAD PUBLICA Y</t>
  </si>
  <si>
    <t>00229 INSTITUTO MUNICIPAL DE LAS MUJERES DOCTO</t>
  </si>
  <si>
    <t>00230 INSITUTO DE LA JUVENTUD DOCTORMORENSE</t>
  </si>
  <si>
    <t>00231 DIRECCION DE INFORMATICA</t>
  </si>
  <si>
    <t>00232 DIRECCION DE PROCURADURIA AUXILIAR</t>
  </si>
  <si>
    <t>00233 SIPINNA</t>
  </si>
  <si>
    <t>00316 DIRECCION DESARROLLO SOCIAL</t>
  </si>
  <si>
    <t>00319 DIRECCION DE DESARROLLO RURAL</t>
  </si>
  <si>
    <t>00320 DIRECCION DE OBRAS PUBLICAS</t>
  </si>
  <si>
    <t>00407 TESORERIA MUNICIPAL</t>
  </si>
  <si>
    <t>00414 OFICIALIA MAYOR</t>
  </si>
  <si>
    <t>00425 DIRECCION DE PROTECCION CIVIL</t>
  </si>
  <si>
    <t>00428 DIRECCION GENERAL DE SEGURIDAD PUBLICA Y</t>
  </si>
  <si>
    <t>00507 TESORERIA MUNICIPAL</t>
  </si>
  <si>
    <t>00516 DIRECCION DE DESARROLLO SOCIAL</t>
  </si>
  <si>
    <t>00518 DIRECCION DE DESARROLLO ECONOMICO</t>
  </si>
  <si>
    <t>00519 DIRECCION DE DESARROLLO RURAL</t>
  </si>
  <si>
    <t>00520 DIRECCION DE OBRAS PUBLICAS</t>
  </si>
  <si>
    <t>00529 INSTITUTO MUNICIPAL DE LAS MUJERES DOTOR</t>
  </si>
  <si>
    <t>00530 INSTITUTO DE LA JUVENTUD DOCTORMORENSE</t>
  </si>
  <si>
    <t>00532 DIRECCION DE PROCURADURIA AUXILIAR</t>
  </si>
  <si>
    <t>00620 OBRAS PUBLICAS</t>
  </si>
  <si>
    <t>00716 DIRECCION DESARROLLO SOCIAL</t>
  </si>
  <si>
    <t>00720 DIRECCION DE OBRAS PUBLICAS</t>
  </si>
  <si>
    <t>00816 DIRECCION DE DESARROLLO SOCIAL</t>
  </si>
  <si>
    <t>00820 DIRECCION DE OBRAS PUBLICAS</t>
  </si>
  <si>
    <t>00917 DIRECCION DE ATENCION AL MIGRANTE</t>
  </si>
  <si>
    <t>00918 DIRECCION DE DESARROLLO ECONOMICO</t>
  </si>
  <si>
    <t>01220 DIRECCION DE OBRAS PUBLICAS</t>
  </si>
  <si>
    <t>01320 DIRECCION DE OBRAS PUBLICAS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</si>
</sst>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51291371.590000004</v>
      </c>
      <c r="C9" s="59">
        <f>SUM(C10:C16)</f>
        <v>25223907.620000001</v>
      </c>
      <c r="D9" s="45" t="s">
        <v>10</v>
      </c>
      <c r="E9" s="46">
        <f>SUM(E10:E18)</f>
        <v>8965429.9399999995</v>
      </c>
      <c r="F9" s="46">
        <f>SUM(F10:F18)</f>
        <v>10023876.550000001</v>
      </c>
    </row>
    <row r="10" spans="1:6" x14ac:dyDescent="0.25">
      <c r="A10" s="47" t="s">
        <v>11</v>
      </c>
      <c r="B10" s="59">
        <v>0</v>
      </c>
      <c r="C10" s="59">
        <v>0</v>
      </c>
      <c r="D10" s="47" t="s">
        <v>12</v>
      </c>
      <c r="E10" s="59">
        <v>0.01</v>
      </c>
      <c r="F10" s="46">
        <v>0.01</v>
      </c>
    </row>
    <row r="11" spans="1:6" x14ac:dyDescent="0.25">
      <c r="A11" s="47" t="s">
        <v>13</v>
      </c>
      <c r="B11" s="59">
        <v>51291371.590000004</v>
      </c>
      <c r="C11" s="59">
        <v>25223907.620000001</v>
      </c>
      <c r="D11" s="47" t="s">
        <v>14</v>
      </c>
      <c r="E11" s="59">
        <v>3369619.58</v>
      </c>
      <c r="F11" s="46">
        <v>3269182.32</v>
      </c>
    </row>
    <row r="12" spans="1:6" x14ac:dyDescent="0.25">
      <c r="A12" s="47" t="s">
        <v>15</v>
      </c>
      <c r="B12" s="59">
        <v>0</v>
      </c>
      <c r="C12" s="59">
        <v>0</v>
      </c>
      <c r="D12" s="47" t="s">
        <v>16</v>
      </c>
      <c r="E12" s="59">
        <v>373456.36</v>
      </c>
      <c r="F12" s="46">
        <v>373456.36</v>
      </c>
    </row>
    <row r="13" spans="1:6" x14ac:dyDescent="0.25">
      <c r="A13" s="47" t="s">
        <v>17</v>
      </c>
      <c r="B13" s="59">
        <v>0</v>
      </c>
      <c r="C13" s="59">
        <v>0</v>
      </c>
      <c r="D13" s="47" t="s">
        <v>18</v>
      </c>
      <c r="E13" s="59">
        <v>671522.53</v>
      </c>
      <c r="F13" s="46">
        <v>1562315.45</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2229880.86</v>
      </c>
      <c r="F16" s="46">
        <v>2759967.36</v>
      </c>
    </row>
    <row r="17" spans="1:6" x14ac:dyDescent="0.25">
      <c r="A17" s="45" t="s">
        <v>25</v>
      </c>
      <c r="B17" s="59">
        <f>SUM(B18:B24)</f>
        <v>2641219.59</v>
      </c>
      <c r="C17" s="59">
        <f>SUM(C18:C24)</f>
        <v>2393426.86</v>
      </c>
      <c r="D17" s="47" t="s">
        <v>26</v>
      </c>
      <c r="E17" s="59">
        <v>0</v>
      </c>
      <c r="F17" s="46">
        <v>0</v>
      </c>
    </row>
    <row r="18" spans="1:6" x14ac:dyDescent="0.25">
      <c r="A18" s="47" t="s">
        <v>27</v>
      </c>
      <c r="B18" s="59">
        <v>0</v>
      </c>
      <c r="C18" s="59">
        <v>0</v>
      </c>
      <c r="D18" s="47" t="s">
        <v>28</v>
      </c>
      <c r="E18" s="59">
        <v>2320950.6</v>
      </c>
      <c r="F18" s="46">
        <v>2058955.05</v>
      </c>
    </row>
    <row r="19" spans="1:6" x14ac:dyDescent="0.25">
      <c r="A19" s="47" t="s">
        <v>29</v>
      </c>
      <c r="B19" s="59">
        <v>2384170.04</v>
      </c>
      <c r="C19" s="59">
        <v>2263496.38</v>
      </c>
      <c r="D19" s="45" t="s">
        <v>30</v>
      </c>
      <c r="E19" s="46">
        <f>SUM(E20:E22)</f>
        <v>1700</v>
      </c>
      <c r="F19" s="46">
        <f>SUM(F20:F22)</f>
        <v>1700</v>
      </c>
    </row>
    <row r="20" spans="1:6" x14ac:dyDescent="0.25">
      <c r="A20" s="47" t="s">
        <v>31</v>
      </c>
      <c r="B20" s="59">
        <v>0</v>
      </c>
      <c r="C20" s="59">
        <v>0</v>
      </c>
      <c r="D20" s="47" t="s">
        <v>32</v>
      </c>
      <c r="E20" s="59">
        <v>1700</v>
      </c>
      <c r="F20" s="46">
        <v>1700</v>
      </c>
    </row>
    <row r="21" spans="1:6" x14ac:dyDescent="0.25">
      <c r="A21" s="47" t="s">
        <v>33</v>
      </c>
      <c r="B21" s="59">
        <v>0</v>
      </c>
      <c r="C21" s="59">
        <v>0</v>
      </c>
      <c r="D21" s="47" t="s">
        <v>34</v>
      </c>
      <c r="E21" s="59">
        <v>0</v>
      </c>
      <c r="F21" s="46">
        <v>0</v>
      </c>
    </row>
    <row r="22" spans="1:6" x14ac:dyDescent="0.25">
      <c r="A22" s="47" t="s">
        <v>35</v>
      </c>
      <c r="B22" s="59">
        <v>257049.55</v>
      </c>
      <c r="C22" s="59">
        <v>129930.48</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3050427.19</v>
      </c>
      <c r="C25" s="59">
        <f>SUM(C26:C30)</f>
        <v>3670927.5</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3050427.19</v>
      </c>
      <c r="C29" s="59">
        <v>3670927.5</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7043857.4000000004</v>
      </c>
      <c r="F42" s="46">
        <f>SUM(F43:F45)</f>
        <v>7043857.4000000004</v>
      </c>
    </row>
    <row r="43" spans="1:6" x14ac:dyDescent="0.25">
      <c r="A43" s="47" t="s">
        <v>76</v>
      </c>
      <c r="B43" s="59">
        <v>0</v>
      </c>
      <c r="C43" s="59">
        <v>0</v>
      </c>
      <c r="D43" s="47" t="s">
        <v>77</v>
      </c>
      <c r="E43" s="59">
        <v>0</v>
      </c>
      <c r="F43" s="46">
        <v>0</v>
      </c>
    </row>
    <row r="44" spans="1:6" x14ac:dyDescent="0.25">
      <c r="A44" s="47" t="s">
        <v>78</v>
      </c>
      <c r="B44" s="59">
        <v>0</v>
      </c>
      <c r="C44" s="59">
        <v>0</v>
      </c>
      <c r="D44" s="47" t="s">
        <v>79</v>
      </c>
      <c r="E44" s="59">
        <v>7043857.4000000004</v>
      </c>
      <c r="F44" s="46">
        <v>7043857.4000000004</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56983018.370000005</v>
      </c>
      <c r="C47" s="12">
        <f>C9+C17+C25+C31+C38+C41</f>
        <v>31288261.98</v>
      </c>
      <c r="D47" s="2" t="s">
        <v>83</v>
      </c>
      <c r="E47" s="4">
        <f>E9+E19+E23+E26+E27+E31+E38+E42</f>
        <v>16010987.34</v>
      </c>
      <c r="F47" s="4">
        <f>F9+F19+F23+F26+F27+F31+F38+F42</f>
        <v>17069433.950000003</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21600</v>
      </c>
      <c r="C50" s="59">
        <v>21600</v>
      </c>
      <c r="D50" s="45" t="s">
        <v>87</v>
      </c>
      <c r="E50" s="59">
        <v>0</v>
      </c>
      <c r="F50" s="46">
        <v>0</v>
      </c>
    </row>
    <row r="51" spans="1:6" x14ac:dyDescent="0.25">
      <c r="A51" s="45" t="s">
        <v>88</v>
      </c>
      <c r="B51" s="59">
        <v>1000</v>
      </c>
      <c r="C51" s="59">
        <v>1000</v>
      </c>
      <c r="D51" s="45" t="s">
        <v>89</v>
      </c>
      <c r="E51" s="59">
        <v>0</v>
      </c>
      <c r="F51" s="46">
        <v>0</v>
      </c>
    </row>
    <row r="52" spans="1:6" x14ac:dyDescent="0.25">
      <c r="A52" s="45" t="s">
        <v>90</v>
      </c>
      <c r="B52" s="59">
        <v>332385938.30000001</v>
      </c>
      <c r="C52" s="59">
        <v>331672053.43000001</v>
      </c>
      <c r="D52" s="45" t="s">
        <v>91</v>
      </c>
      <c r="E52" s="59">
        <v>0</v>
      </c>
      <c r="F52" s="46">
        <v>0</v>
      </c>
    </row>
    <row r="53" spans="1:6" x14ac:dyDescent="0.25">
      <c r="A53" s="45" t="s">
        <v>92</v>
      </c>
      <c r="B53" s="59">
        <v>27003590.829999998</v>
      </c>
      <c r="C53" s="59">
        <v>26223278.960000001</v>
      </c>
      <c r="D53" s="45" t="s">
        <v>93</v>
      </c>
      <c r="E53" s="59">
        <v>0</v>
      </c>
      <c r="F53" s="46">
        <v>0</v>
      </c>
    </row>
    <row r="54" spans="1:6" x14ac:dyDescent="0.25">
      <c r="A54" s="45" t="s">
        <v>94</v>
      </c>
      <c r="B54" s="59">
        <v>1301827</v>
      </c>
      <c r="C54" s="59">
        <v>1301827</v>
      </c>
      <c r="D54" s="45" t="s">
        <v>95</v>
      </c>
      <c r="E54" s="59">
        <v>0</v>
      </c>
      <c r="F54" s="46">
        <v>0</v>
      </c>
    </row>
    <row r="55" spans="1:6" x14ac:dyDescent="0.25">
      <c r="A55" s="45" t="s">
        <v>96</v>
      </c>
      <c r="B55" s="59">
        <v>7735055.21</v>
      </c>
      <c r="C55" s="59">
        <v>7735055.21</v>
      </c>
      <c r="D55" s="49" t="s">
        <v>97</v>
      </c>
      <c r="E55" s="59">
        <v>2636606.73</v>
      </c>
      <c r="F55" s="46">
        <v>2684634.33</v>
      </c>
    </row>
    <row r="56" spans="1:6" x14ac:dyDescent="0.25">
      <c r="A56" s="45" t="s">
        <v>98</v>
      </c>
      <c r="B56" s="59">
        <v>1407330.97</v>
      </c>
      <c r="C56" s="59">
        <v>1407330.97</v>
      </c>
      <c r="D56" s="44"/>
      <c r="E56" s="48"/>
      <c r="F56" s="48"/>
    </row>
    <row r="57" spans="1:6" x14ac:dyDescent="0.25">
      <c r="A57" s="45" t="s">
        <v>99</v>
      </c>
      <c r="B57" s="59">
        <v>141938.37</v>
      </c>
      <c r="C57" s="59">
        <v>141938.37</v>
      </c>
      <c r="D57" s="2" t="s">
        <v>100</v>
      </c>
      <c r="E57" s="4">
        <f>SUM(E50:E55)</f>
        <v>2636606.73</v>
      </c>
      <c r="F57" s="4">
        <f>SUM(F50:F55)</f>
        <v>2684634.33</v>
      </c>
    </row>
    <row r="58" spans="1:6" x14ac:dyDescent="0.25">
      <c r="A58" s="45" t="s">
        <v>101</v>
      </c>
      <c r="B58" s="59">
        <v>0</v>
      </c>
      <c r="C58" s="59">
        <v>0</v>
      </c>
      <c r="D58" s="44"/>
      <c r="E58" s="48"/>
      <c r="F58" s="48"/>
    </row>
    <row r="59" spans="1:6" x14ac:dyDescent="0.25">
      <c r="A59" s="44"/>
      <c r="B59" s="44"/>
      <c r="C59" s="44"/>
      <c r="D59" s="2" t="s">
        <v>102</v>
      </c>
      <c r="E59" s="4">
        <f>E47+E57</f>
        <v>18647594.07</v>
      </c>
      <c r="F59" s="4">
        <f>F47+F57</f>
        <v>19754068.280000001</v>
      </c>
    </row>
    <row r="60" spans="1:6" x14ac:dyDescent="0.25">
      <c r="A60" s="3" t="s">
        <v>103</v>
      </c>
      <c r="B60" s="12">
        <f>SUM(B50:B58)</f>
        <v>369998280.68000001</v>
      </c>
      <c r="C60" s="12">
        <f>SUM(C50:C58)</f>
        <v>368504083.94</v>
      </c>
      <c r="D60" s="44"/>
      <c r="E60" s="48"/>
      <c r="F60" s="48"/>
    </row>
    <row r="61" spans="1:6" x14ac:dyDescent="0.25">
      <c r="A61" s="44"/>
      <c r="B61" s="44"/>
      <c r="C61" s="44"/>
      <c r="D61" s="50" t="s">
        <v>104</v>
      </c>
      <c r="E61" s="48"/>
      <c r="F61" s="48"/>
    </row>
    <row r="62" spans="1:6" x14ac:dyDescent="0.25">
      <c r="A62" s="3" t="s">
        <v>105</v>
      </c>
      <c r="B62" s="12">
        <f>SUM(B47+B60)</f>
        <v>426981299.05000001</v>
      </c>
      <c r="C62" s="12">
        <f>SUM(C47+C60)</f>
        <v>399792345.92000002</v>
      </c>
      <c r="D62" s="44"/>
      <c r="E62" s="48"/>
      <c r="F62" s="48"/>
    </row>
    <row r="63" spans="1:6" x14ac:dyDescent="0.25">
      <c r="A63" s="44"/>
      <c r="B63" s="44"/>
      <c r="C63" s="44"/>
      <c r="D63" s="51" t="s">
        <v>106</v>
      </c>
      <c r="E63" s="46">
        <f>SUM(E64:E66)</f>
        <v>60706472.399999999</v>
      </c>
      <c r="F63" s="46">
        <f>SUM(F64:F66)</f>
        <v>60706472.399999999</v>
      </c>
    </row>
    <row r="64" spans="1:6" x14ac:dyDescent="0.25">
      <c r="A64" s="44"/>
      <c r="B64" s="44"/>
      <c r="C64" s="44"/>
      <c r="D64" s="45" t="s">
        <v>107</v>
      </c>
      <c r="E64" s="59">
        <v>60706472.399999999</v>
      </c>
      <c r="F64" s="46">
        <v>60706472.399999999</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347627232.58000004</v>
      </c>
      <c r="F68" s="46">
        <f>SUM(F69:F73)</f>
        <v>319331805.24000001</v>
      </c>
    </row>
    <row r="69" spans="1:6" x14ac:dyDescent="0.25">
      <c r="A69" s="52"/>
      <c r="B69" s="44"/>
      <c r="C69" s="44"/>
      <c r="D69" s="45" t="s">
        <v>111</v>
      </c>
      <c r="E69" s="59">
        <v>28286521.280000001</v>
      </c>
      <c r="F69" s="46">
        <v>29814676.489999998</v>
      </c>
    </row>
    <row r="70" spans="1:6" x14ac:dyDescent="0.25">
      <c r="A70" s="52"/>
      <c r="B70" s="44"/>
      <c r="C70" s="44"/>
      <c r="D70" s="45" t="s">
        <v>112</v>
      </c>
      <c r="E70" s="59">
        <v>317885860.06999999</v>
      </c>
      <c r="F70" s="46">
        <v>288062277.51999998</v>
      </c>
    </row>
    <row r="71" spans="1:6" x14ac:dyDescent="0.25">
      <c r="A71" s="52"/>
      <c r="B71" s="44"/>
      <c r="C71" s="44"/>
      <c r="D71" s="45" t="s">
        <v>113</v>
      </c>
      <c r="E71" s="59">
        <v>-92150.02</v>
      </c>
      <c r="F71" s="46">
        <v>-92150.02</v>
      </c>
    </row>
    <row r="72" spans="1:6" x14ac:dyDescent="0.25">
      <c r="A72" s="52"/>
      <c r="B72" s="44"/>
      <c r="C72" s="44"/>
      <c r="D72" s="45" t="s">
        <v>114</v>
      </c>
      <c r="E72" s="59">
        <v>0</v>
      </c>
      <c r="F72" s="46">
        <v>0</v>
      </c>
    </row>
    <row r="73" spans="1:6" x14ac:dyDescent="0.25">
      <c r="A73" s="52"/>
      <c r="B73" s="44"/>
      <c r="C73" s="44"/>
      <c r="D73" s="45" t="s">
        <v>115</v>
      </c>
      <c r="E73" s="59">
        <v>1547001.25</v>
      </c>
      <c r="F73" s="46">
        <v>1547001.25</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408333704.98000002</v>
      </c>
      <c r="F79" s="4">
        <f>F63+F68+F75</f>
        <v>380038277.63999999</v>
      </c>
    </row>
    <row r="80" spans="1:6" x14ac:dyDescent="0.25">
      <c r="A80" s="52"/>
      <c r="B80" s="44"/>
      <c r="C80" s="44"/>
      <c r="D80" s="44"/>
      <c r="E80" s="48"/>
      <c r="F80" s="48"/>
    </row>
    <row r="81" spans="1:6" x14ac:dyDescent="0.25">
      <c r="A81" s="52"/>
      <c r="B81" s="44"/>
      <c r="C81" s="44"/>
      <c r="D81" s="2" t="s">
        <v>120</v>
      </c>
      <c r="E81" s="4">
        <f>E59+E79</f>
        <v>426981299.05000001</v>
      </c>
      <c r="F81" s="4">
        <f>F59+F79</f>
        <v>399792345.91999996</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MUNICIPIO DOCTOR MORA, GTO.</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30 DE SEPTIEMBRE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19754068.280000001</v>
      </c>
      <c r="C18" s="108"/>
      <c r="D18" s="108"/>
      <c r="E18" s="108"/>
      <c r="F18" s="4">
        <v>18647594.07</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19754068.280000001</v>
      </c>
      <c r="C20" s="4">
        <f t="shared" si="3"/>
        <v>0</v>
      </c>
      <c r="D20" s="4">
        <f t="shared" si="3"/>
        <v>0</v>
      </c>
      <c r="E20" s="4">
        <f t="shared" si="3"/>
        <v>0</v>
      </c>
      <c r="F20" s="4">
        <f t="shared" si="3"/>
        <v>18647594.07</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MUNICIPIO DOCTOR MORA, GTO.</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MUNICIPIO DOCTOR MORA, GTO.</v>
      </c>
      <c r="B2" s="111"/>
      <c r="C2" s="111"/>
      <c r="D2" s="112"/>
    </row>
    <row r="3" spans="1:4" x14ac:dyDescent="0.25">
      <c r="A3" s="113" t="s">
        <v>165</v>
      </c>
      <c r="B3" s="114"/>
      <c r="C3" s="114"/>
      <c r="D3" s="115"/>
    </row>
    <row r="4" spans="1:4" x14ac:dyDescent="0.25">
      <c r="A4" s="113" t="str">
        <f>'Formato 3'!A4</f>
        <v>DEL 1 DE ENERO DEL 2025 AL 30 DE SEPTIEMBRE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172901600</v>
      </c>
      <c r="C8" s="15">
        <f>SUM(C9:C11)</f>
        <v>130149011.62</v>
      </c>
      <c r="D8" s="15">
        <f>SUM(D9:D11)</f>
        <v>130062936.62</v>
      </c>
    </row>
    <row r="9" spans="1:4" x14ac:dyDescent="0.25">
      <c r="A9" s="57" t="s">
        <v>170</v>
      </c>
      <c r="B9" s="93">
        <v>121751600</v>
      </c>
      <c r="C9" s="93">
        <v>88174158.239999995</v>
      </c>
      <c r="D9" s="93">
        <v>88174158.239999995</v>
      </c>
    </row>
    <row r="10" spans="1:4" x14ac:dyDescent="0.25">
      <c r="A10" s="57" t="s">
        <v>171</v>
      </c>
      <c r="B10" s="93">
        <v>51150000</v>
      </c>
      <c r="C10" s="93">
        <v>41974853.380000003</v>
      </c>
      <c r="D10" s="93">
        <v>41888778.380000003</v>
      </c>
    </row>
    <row r="11" spans="1:4" x14ac:dyDescent="0.25">
      <c r="A11" s="57" t="s">
        <v>172</v>
      </c>
      <c r="B11" s="93">
        <v>0</v>
      </c>
      <c r="C11" s="93">
        <v>0</v>
      </c>
      <c r="D11" s="93">
        <v>0</v>
      </c>
    </row>
    <row r="12" spans="1:4" x14ac:dyDescent="0.25">
      <c r="A12" s="45"/>
      <c r="B12" s="90"/>
      <c r="C12" s="90"/>
      <c r="D12" s="90"/>
    </row>
    <row r="13" spans="1:4" x14ac:dyDescent="0.25">
      <c r="A13" s="3" t="s">
        <v>173</v>
      </c>
      <c r="B13" s="15">
        <f>B14+B15</f>
        <v>172901600</v>
      </c>
      <c r="C13" s="15">
        <f>C14+C15</f>
        <v>105861409.42</v>
      </c>
      <c r="D13" s="15">
        <f>D14+D15</f>
        <v>103236456.42</v>
      </c>
    </row>
    <row r="14" spans="1:4" x14ac:dyDescent="0.25">
      <c r="A14" s="57" t="s">
        <v>174</v>
      </c>
      <c r="B14" s="93">
        <v>172901600</v>
      </c>
      <c r="C14" s="93">
        <v>105776903.95</v>
      </c>
      <c r="D14" s="93">
        <v>103168528.17</v>
      </c>
    </row>
    <row r="15" spans="1:4" x14ac:dyDescent="0.25">
      <c r="A15" s="57" t="s">
        <v>175</v>
      </c>
      <c r="B15" s="93">
        <v>0</v>
      </c>
      <c r="C15" s="93">
        <v>84505.47</v>
      </c>
      <c r="D15" s="93">
        <v>67928.25</v>
      </c>
    </row>
    <row r="16" spans="1:4" x14ac:dyDescent="0.25">
      <c r="A16" s="45"/>
      <c r="B16" s="90"/>
      <c r="C16" s="90"/>
      <c r="D16" s="90"/>
    </row>
    <row r="17" spans="1:4" x14ac:dyDescent="0.25">
      <c r="A17" s="3" t="s">
        <v>176</v>
      </c>
      <c r="B17" s="16">
        <v>0</v>
      </c>
      <c r="C17" s="15">
        <f>C18+C19</f>
        <v>0</v>
      </c>
      <c r="D17" s="15">
        <f>D18+D19</f>
        <v>0</v>
      </c>
    </row>
    <row r="18" spans="1:4" x14ac:dyDescent="0.25">
      <c r="A18" s="57" t="s">
        <v>177</v>
      </c>
      <c r="B18" s="17">
        <v>0</v>
      </c>
      <c r="C18" s="46">
        <v>0</v>
      </c>
      <c r="D18" s="46">
        <v>0</v>
      </c>
    </row>
    <row r="19" spans="1:4" x14ac:dyDescent="0.25">
      <c r="A19" s="57" t="s">
        <v>178</v>
      </c>
      <c r="B19" s="17">
        <v>0</v>
      </c>
      <c r="C19" s="46">
        <v>0</v>
      </c>
      <c r="D19" s="46">
        <v>0</v>
      </c>
    </row>
    <row r="20" spans="1:4" x14ac:dyDescent="0.25">
      <c r="A20" s="45"/>
      <c r="B20" s="90"/>
      <c r="C20" s="90"/>
      <c r="D20" s="90"/>
    </row>
    <row r="21" spans="1:4" x14ac:dyDescent="0.25">
      <c r="A21" s="3" t="s">
        <v>179</v>
      </c>
      <c r="B21" s="15">
        <f>B8-B13+B17</f>
        <v>0</v>
      </c>
      <c r="C21" s="15">
        <f>C8-C13+C17</f>
        <v>24287602.200000003</v>
      </c>
      <c r="D21" s="15">
        <f>D8-D13+D17</f>
        <v>26826480.200000003</v>
      </c>
    </row>
    <row r="22" spans="1:4" x14ac:dyDescent="0.25">
      <c r="A22" s="3"/>
      <c r="B22" s="90"/>
      <c r="C22" s="90"/>
      <c r="D22" s="90"/>
    </row>
    <row r="23" spans="1:4" x14ac:dyDescent="0.25">
      <c r="A23" s="3" t="s">
        <v>180</v>
      </c>
      <c r="B23" s="15">
        <f>B21-B11</f>
        <v>0</v>
      </c>
      <c r="C23" s="15">
        <f>C21-C11</f>
        <v>24287602.200000003</v>
      </c>
      <c r="D23" s="15">
        <f>D21-D11</f>
        <v>26826480.200000003</v>
      </c>
    </row>
    <row r="24" spans="1:4" x14ac:dyDescent="0.25">
      <c r="A24" s="3"/>
      <c r="B24" s="18"/>
      <c r="C24" s="18"/>
      <c r="D24" s="18"/>
    </row>
    <row r="25" spans="1:4" x14ac:dyDescent="0.25">
      <c r="A25" s="19" t="s">
        <v>181</v>
      </c>
      <c r="B25" s="15">
        <f>B23-B17</f>
        <v>0</v>
      </c>
      <c r="C25" s="15">
        <f>C23-C17</f>
        <v>24287602.200000003</v>
      </c>
      <c r="D25" s="15">
        <f>D23-D17</f>
        <v>26826480.200000003</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0</v>
      </c>
      <c r="C33" s="4">
        <f>C25+C29</f>
        <v>24287602.200000003</v>
      </c>
      <c r="D33" s="4">
        <f>D25+D29</f>
        <v>26826480.200000003</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121751600</v>
      </c>
      <c r="C48" s="95">
        <v>88174158.239999995</v>
      </c>
      <c r="D48" s="95">
        <v>88174158.239999995</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172901600</v>
      </c>
      <c r="C53" s="46">
        <v>105776903.95</v>
      </c>
      <c r="D53" s="46">
        <v>103168528.17</v>
      </c>
    </row>
    <row r="54" spans="1:4" x14ac:dyDescent="0.25">
      <c r="A54" s="44"/>
      <c r="B54" s="48"/>
      <c r="C54" s="48"/>
      <c r="D54" s="48"/>
    </row>
    <row r="55" spans="1:4" x14ac:dyDescent="0.25">
      <c r="A55" s="57" t="s">
        <v>177</v>
      </c>
      <c r="B55" s="23">
        <v>0</v>
      </c>
      <c r="C55" s="46">
        <v>0</v>
      </c>
      <c r="D55" s="46">
        <v>0</v>
      </c>
    </row>
    <row r="56" spans="1:4" x14ac:dyDescent="0.25">
      <c r="A56" s="44"/>
      <c r="B56" s="48"/>
      <c r="C56" s="48"/>
      <c r="D56" s="48"/>
    </row>
    <row r="57" spans="1:4" x14ac:dyDescent="0.25">
      <c r="A57" s="19" t="s">
        <v>490</v>
      </c>
      <c r="B57" s="4">
        <f>B48+B49-B53+B55</f>
        <v>-51150000</v>
      </c>
      <c r="C57" s="4">
        <f>C48+C49-C53+C55</f>
        <v>-17602745.710000008</v>
      </c>
      <c r="D57" s="4">
        <f>D48+D49-D53+D55</f>
        <v>-14994369.930000007</v>
      </c>
    </row>
    <row r="58" spans="1:4" x14ac:dyDescent="0.25">
      <c r="A58" s="24"/>
      <c r="B58" s="25"/>
      <c r="C58" s="25"/>
      <c r="D58" s="25"/>
    </row>
    <row r="59" spans="1:4" x14ac:dyDescent="0.25">
      <c r="A59" s="19" t="s">
        <v>199</v>
      </c>
      <c r="B59" s="4">
        <f>B57-B49</f>
        <v>-51150000</v>
      </c>
      <c r="C59" s="4">
        <f>C57-C49</f>
        <v>-17602745.710000008</v>
      </c>
      <c r="D59" s="4">
        <f>D57-D49</f>
        <v>-14994369.930000007</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51150000</v>
      </c>
      <c r="C63" s="97">
        <v>41974853.380000003</v>
      </c>
      <c r="D63" s="97">
        <v>41888778.380000003</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84505.47</v>
      </c>
      <c r="D68" s="93">
        <v>67928.25</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51150000</v>
      </c>
      <c r="C72" s="15">
        <f>C63+C64-C68+C70</f>
        <v>41890347.910000004</v>
      </c>
      <c r="D72" s="15">
        <f>D63+D64-D68+D70</f>
        <v>41820850.130000003</v>
      </c>
    </row>
    <row r="73" spans="1:4" x14ac:dyDescent="0.25">
      <c r="A73" s="44"/>
      <c r="B73" s="90"/>
      <c r="C73" s="90"/>
      <c r="D73" s="90"/>
    </row>
    <row r="74" spans="1:4" x14ac:dyDescent="0.25">
      <c r="A74" s="19" t="s">
        <v>202</v>
      </c>
      <c r="B74" s="15">
        <f>B72-B64</f>
        <v>51150000</v>
      </c>
      <c r="C74" s="15">
        <f>C72-C64</f>
        <v>41890347.910000004</v>
      </c>
      <c r="D74" s="15">
        <f>D72-D64</f>
        <v>41820850.130000003</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SEPTIEMBRE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8705000</v>
      </c>
      <c r="C9" s="46">
        <v>0</v>
      </c>
      <c r="D9" s="46">
        <v>8705000</v>
      </c>
      <c r="E9" s="46">
        <v>7923725.4399999995</v>
      </c>
      <c r="F9" s="46">
        <v>7923725.4400000004</v>
      </c>
      <c r="G9" s="46">
        <f>F9-B9</f>
        <v>-781274.55999999959</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3648800</v>
      </c>
      <c r="C12" s="46">
        <v>0</v>
      </c>
      <c r="D12" s="46">
        <v>3648800</v>
      </c>
      <c r="E12" s="46">
        <v>1303040.3900000001</v>
      </c>
      <c r="F12" s="46">
        <v>1303040.3900000001</v>
      </c>
      <c r="G12" s="46">
        <f t="shared" si="0"/>
        <v>-2345759.61</v>
      </c>
    </row>
    <row r="13" spans="1:7" x14ac:dyDescent="0.25">
      <c r="A13" s="57" t="s">
        <v>217</v>
      </c>
      <c r="B13" s="59">
        <v>354000</v>
      </c>
      <c r="C13" s="46">
        <v>0</v>
      </c>
      <c r="D13" s="46">
        <v>354000</v>
      </c>
      <c r="E13" s="46">
        <v>141123.43</v>
      </c>
      <c r="F13" s="46">
        <v>141123.43</v>
      </c>
      <c r="G13" s="46">
        <f t="shared" si="0"/>
        <v>-212876.57</v>
      </c>
    </row>
    <row r="14" spans="1:7" x14ac:dyDescent="0.25">
      <c r="A14" s="57" t="s">
        <v>218</v>
      </c>
      <c r="B14" s="59">
        <v>773000</v>
      </c>
      <c r="C14" s="46">
        <v>0</v>
      </c>
      <c r="D14" s="46">
        <v>773000</v>
      </c>
      <c r="E14" s="46">
        <v>779184.14</v>
      </c>
      <c r="F14" s="46">
        <v>779184.1399999999</v>
      </c>
      <c r="G14" s="46">
        <f t="shared" si="0"/>
        <v>6184.1399999998976</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92452800</v>
      </c>
      <c r="C16" s="46">
        <f t="shared" si="1"/>
        <v>51500</v>
      </c>
      <c r="D16" s="46">
        <f t="shared" si="1"/>
        <v>92504300</v>
      </c>
      <c r="E16" s="46">
        <f t="shared" si="1"/>
        <v>71086732.539999992</v>
      </c>
      <c r="F16" s="46">
        <f t="shared" si="1"/>
        <v>71086732.540000007</v>
      </c>
      <c r="G16" s="46">
        <f t="shared" si="1"/>
        <v>-21366067.459999993</v>
      </c>
    </row>
    <row r="17" spans="1:7" x14ac:dyDescent="0.25">
      <c r="A17" s="76" t="s">
        <v>221</v>
      </c>
      <c r="B17" s="59">
        <v>43575000</v>
      </c>
      <c r="C17" s="46">
        <v>-197897</v>
      </c>
      <c r="D17" s="46">
        <v>43377103</v>
      </c>
      <c r="E17" s="46">
        <v>33369714.089999996</v>
      </c>
      <c r="F17" s="46">
        <v>33369714.09</v>
      </c>
      <c r="G17" s="46">
        <f>F17-B17</f>
        <v>-10205285.91</v>
      </c>
    </row>
    <row r="18" spans="1:7" x14ac:dyDescent="0.25">
      <c r="A18" s="76" t="s">
        <v>222</v>
      </c>
      <c r="B18" s="59">
        <v>38430000</v>
      </c>
      <c r="C18" s="46">
        <v>331700</v>
      </c>
      <c r="D18" s="46">
        <v>38761700</v>
      </c>
      <c r="E18" s="46">
        <v>30088793.480000004</v>
      </c>
      <c r="F18" s="46">
        <v>30088793.480000004</v>
      </c>
      <c r="G18" s="46">
        <f t="shared" ref="G18:G27" si="2">F18-B18</f>
        <v>-8341206.5199999958</v>
      </c>
    </row>
    <row r="19" spans="1:7" x14ac:dyDescent="0.25">
      <c r="A19" s="76" t="s">
        <v>223</v>
      </c>
      <c r="B19" s="59">
        <v>1155000</v>
      </c>
      <c r="C19" s="46">
        <v>243561</v>
      </c>
      <c r="D19" s="46">
        <v>1398561</v>
      </c>
      <c r="E19" s="46">
        <v>1094122.4600000002</v>
      </c>
      <c r="F19" s="46">
        <v>1094122.46</v>
      </c>
      <c r="G19" s="46">
        <f t="shared" si="2"/>
        <v>-60877.540000000037</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2567000</v>
      </c>
      <c r="C22" s="46">
        <v>-122545</v>
      </c>
      <c r="D22" s="46">
        <v>2444455</v>
      </c>
      <c r="E22" s="46">
        <v>1592737.83</v>
      </c>
      <c r="F22" s="46">
        <v>1592737.83</v>
      </c>
      <c r="G22" s="46">
        <f t="shared" si="2"/>
        <v>-974262.16999999993</v>
      </c>
    </row>
    <row r="23" spans="1:7" x14ac:dyDescent="0.25">
      <c r="A23" s="76" t="s">
        <v>227</v>
      </c>
      <c r="B23" s="68">
        <v>345800</v>
      </c>
      <c r="C23" s="46">
        <v>30219</v>
      </c>
      <c r="D23" s="46">
        <v>376019</v>
      </c>
      <c r="E23" s="46">
        <v>249259.91000000003</v>
      </c>
      <c r="F23" s="46">
        <v>249259.91</v>
      </c>
      <c r="G23" s="46">
        <f t="shared" si="2"/>
        <v>-96540.09</v>
      </c>
    </row>
    <row r="24" spans="1:7" x14ac:dyDescent="0.25">
      <c r="A24" s="76" t="s">
        <v>228</v>
      </c>
      <c r="B24" s="59">
        <v>0</v>
      </c>
      <c r="C24" s="46">
        <v>0</v>
      </c>
      <c r="D24" s="46">
        <v>0</v>
      </c>
      <c r="E24" s="46">
        <v>0</v>
      </c>
      <c r="F24" s="46">
        <v>0</v>
      </c>
      <c r="G24" s="46">
        <f t="shared" si="2"/>
        <v>0</v>
      </c>
    </row>
    <row r="25" spans="1:7" x14ac:dyDescent="0.25">
      <c r="A25" s="76" t="s">
        <v>229</v>
      </c>
      <c r="B25" s="59">
        <v>1410000</v>
      </c>
      <c r="C25" s="46">
        <v>-284685</v>
      </c>
      <c r="D25" s="46">
        <v>1125315</v>
      </c>
      <c r="E25" s="46">
        <v>547989.77</v>
      </c>
      <c r="F25" s="46">
        <v>547989.77</v>
      </c>
      <c r="G25" s="46">
        <f t="shared" si="2"/>
        <v>-862010.23</v>
      </c>
    </row>
    <row r="26" spans="1:7" x14ac:dyDescent="0.25">
      <c r="A26" s="76" t="s">
        <v>230</v>
      </c>
      <c r="B26" s="59">
        <v>4970000</v>
      </c>
      <c r="C26" s="46">
        <v>51147</v>
      </c>
      <c r="D26" s="46">
        <v>5021147</v>
      </c>
      <c r="E26" s="46">
        <v>4144115</v>
      </c>
      <c r="F26" s="46">
        <v>4144115</v>
      </c>
      <c r="G26" s="46">
        <f t="shared" si="2"/>
        <v>-825885</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913000</v>
      </c>
      <c r="C28" s="46">
        <f t="shared" si="3"/>
        <v>159317</v>
      </c>
      <c r="D28" s="46">
        <f t="shared" si="3"/>
        <v>1072317</v>
      </c>
      <c r="E28" s="46">
        <f t="shared" si="3"/>
        <v>1012992.7899999999</v>
      </c>
      <c r="F28" s="46">
        <f t="shared" si="3"/>
        <v>1012992.79</v>
      </c>
      <c r="G28" s="46">
        <f t="shared" si="3"/>
        <v>99992.789999999979</v>
      </c>
    </row>
    <row r="29" spans="1:7" x14ac:dyDescent="0.25">
      <c r="A29" s="76" t="s">
        <v>233</v>
      </c>
      <c r="B29" s="59">
        <v>3000</v>
      </c>
      <c r="C29" s="46">
        <v>-3000</v>
      </c>
      <c r="D29" s="46">
        <v>0</v>
      </c>
      <c r="E29" s="46">
        <v>7343.95</v>
      </c>
      <c r="F29" s="46">
        <v>7343.95</v>
      </c>
      <c r="G29" s="46">
        <f>F29-B29</f>
        <v>4343.95</v>
      </c>
    </row>
    <row r="30" spans="1:7" x14ac:dyDescent="0.25">
      <c r="A30" s="76" t="s">
        <v>234</v>
      </c>
      <c r="B30" s="59">
        <v>110000</v>
      </c>
      <c r="C30" s="46">
        <v>-870</v>
      </c>
      <c r="D30" s="46">
        <v>109130</v>
      </c>
      <c r="E30" s="46">
        <v>246466.96</v>
      </c>
      <c r="F30" s="46">
        <v>246466.96</v>
      </c>
      <c r="G30" s="46">
        <f t="shared" ref="G30:G34" si="4">F30-B30</f>
        <v>136466.96</v>
      </c>
    </row>
    <row r="31" spans="1:7" x14ac:dyDescent="0.25">
      <c r="A31" s="76" t="s">
        <v>235</v>
      </c>
      <c r="B31" s="59">
        <v>800000</v>
      </c>
      <c r="C31" s="46">
        <v>-56832</v>
      </c>
      <c r="D31" s="46">
        <v>743168</v>
      </c>
      <c r="E31" s="46">
        <v>298662.58</v>
      </c>
      <c r="F31" s="46">
        <v>298662.58</v>
      </c>
      <c r="G31" s="46">
        <f t="shared" si="4"/>
        <v>-501337.42</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220019</v>
      </c>
      <c r="D33" s="46">
        <v>220019</v>
      </c>
      <c r="E33" s="46">
        <v>460519.29999999993</v>
      </c>
      <c r="F33" s="46">
        <v>460519.3</v>
      </c>
      <c r="G33" s="46">
        <f t="shared" si="4"/>
        <v>460519.3</v>
      </c>
    </row>
    <row r="34" spans="1:7" ht="14.45" customHeight="1" x14ac:dyDescent="0.25">
      <c r="A34" s="57" t="s">
        <v>238</v>
      </c>
      <c r="B34" s="59">
        <v>14905000</v>
      </c>
      <c r="C34" s="46">
        <v>7020151.1699999999</v>
      </c>
      <c r="D34" s="46">
        <v>21925151.170000002</v>
      </c>
      <c r="E34" s="46">
        <v>5927359.5099999998</v>
      </c>
      <c r="F34" s="46">
        <v>5927359.5099999998</v>
      </c>
      <c r="G34" s="46">
        <f t="shared" si="4"/>
        <v>-8977640.4900000002</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121751600</v>
      </c>
      <c r="C41" s="4">
        <f t="shared" si="7"/>
        <v>7230968.1699999999</v>
      </c>
      <c r="D41" s="4">
        <f t="shared" si="7"/>
        <v>128982568.17</v>
      </c>
      <c r="E41" s="4">
        <f t="shared" si="7"/>
        <v>88174158.24000001</v>
      </c>
      <c r="F41" s="4">
        <f t="shared" si="7"/>
        <v>88174158.240000024</v>
      </c>
      <c r="G41" s="4">
        <f t="shared" si="7"/>
        <v>-33577441.759999998</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51150000</v>
      </c>
      <c r="C45" s="46">
        <f t="shared" si="8"/>
        <v>-1236422</v>
      </c>
      <c r="D45" s="46">
        <f t="shared" si="8"/>
        <v>49913578</v>
      </c>
      <c r="E45" s="46">
        <f t="shared" si="8"/>
        <v>40941478</v>
      </c>
      <c r="F45" s="46">
        <f t="shared" si="8"/>
        <v>40941478</v>
      </c>
      <c r="G45" s="46">
        <f t="shared" si="8"/>
        <v>-10208522</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25200000</v>
      </c>
      <c r="C48" s="46">
        <v>-2015781</v>
      </c>
      <c r="D48" s="46">
        <v>23184219</v>
      </c>
      <c r="E48" s="46">
        <v>20894455</v>
      </c>
      <c r="F48" s="46">
        <v>20894455</v>
      </c>
      <c r="G48" s="46">
        <f t="shared" si="9"/>
        <v>-4305545</v>
      </c>
    </row>
    <row r="49" spans="1:7" ht="30" x14ac:dyDescent="0.25">
      <c r="A49" s="79" t="s">
        <v>251</v>
      </c>
      <c r="B49" s="59">
        <v>25950000</v>
      </c>
      <c r="C49" s="46">
        <v>779359</v>
      </c>
      <c r="D49" s="46">
        <v>26729359</v>
      </c>
      <c r="E49" s="46">
        <v>20047023</v>
      </c>
      <c r="F49" s="46">
        <v>20047023</v>
      </c>
      <c r="G49" s="46">
        <f t="shared" si="9"/>
        <v>-5902977</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0</v>
      </c>
      <c r="C54" s="46">
        <f t="shared" si="10"/>
        <v>966512.10000000009</v>
      </c>
      <c r="D54" s="46">
        <f t="shared" si="10"/>
        <v>966512.10000000009</v>
      </c>
      <c r="E54" s="46">
        <f t="shared" si="10"/>
        <v>1033375.3800000001</v>
      </c>
      <c r="F54" s="46">
        <f t="shared" si="10"/>
        <v>947300.38</v>
      </c>
      <c r="G54" s="46">
        <f t="shared" si="10"/>
        <v>947300.38</v>
      </c>
    </row>
    <row r="55" spans="1:7" x14ac:dyDescent="0.25">
      <c r="A55" s="80" t="s">
        <v>257</v>
      </c>
      <c r="B55" s="59">
        <v>0</v>
      </c>
      <c r="C55" s="46">
        <v>0</v>
      </c>
      <c r="D55" s="46">
        <v>0</v>
      </c>
      <c r="E55" s="46">
        <v>0</v>
      </c>
      <c r="F55" s="46">
        <v>0</v>
      </c>
      <c r="G55" s="46">
        <f>F55-B55</f>
        <v>0</v>
      </c>
    </row>
    <row r="56" spans="1:7" x14ac:dyDescent="0.25">
      <c r="A56" s="79" t="s">
        <v>258</v>
      </c>
      <c r="B56" s="59">
        <v>0</v>
      </c>
      <c r="C56" s="46">
        <v>966512.10000000009</v>
      </c>
      <c r="D56" s="46">
        <v>966512.10000000009</v>
      </c>
      <c r="E56" s="46">
        <v>1033375.3800000001</v>
      </c>
      <c r="F56" s="46">
        <v>947300.38</v>
      </c>
      <c r="G56" s="46">
        <f t="shared" ref="G56:G58" si="11">F56-B56</f>
        <v>947300.38</v>
      </c>
    </row>
    <row r="57" spans="1:7" x14ac:dyDescent="0.25">
      <c r="A57" s="79" t="s">
        <v>259</v>
      </c>
      <c r="B57" s="59">
        <v>0</v>
      </c>
      <c r="C57" s="46">
        <v>0</v>
      </c>
      <c r="D57" s="46">
        <v>0</v>
      </c>
      <c r="E57" s="46">
        <v>0</v>
      </c>
      <c r="F57" s="46">
        <v>0</v>
      </c>
      <c r="G57" s="46">
        <f t="shared" si="11"/>
        <v>0</v>
      </c>
    </row>
    <row r="58" spans="1:7" x14ac:dyDescent="0.25">
      <c r="A58" s="80" t="s">
        <v>260</v>
      </c>
      <c r="B58" s="59">
        <v>0</v>
      </c>
      <c r="C58" s="46">
        <v>0</v>
      </c>
      <c r="D58" s="46">
        <v>0</v>
      </c>
      <c r="E58" s="46">
        <v>0</v>
      </c>
      <c r="F58" s="46">
        <v>0</v>
      </c>
      <c r="G58" s="46">
        <f t="shared" si="11"/>
        <v>0</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51150000</v>
      </c>
      <c r="C65" s="4">
        <f t="shared" si="14"/>
        <v>-269909.89999999991</v>
      </c>
      <c r="D65" s="4">
        <f t="shared" si="14"/>
        <v>50880090.100000001</v>
      </c>
      <c r="E65" s="4">
        <f t="shared" si="14"/>
        <v>41974853.380000003</v>
      </c>
      <c r="F65" s="4">
        <f t="shared" si="14"/>
        <v>41888778.380000003</v>
      </c>
      <c r="G65" s="4">
        <f t="shared" si="14"/>
        <v>-9261221.6199999992</v>
      </c>
    </row>
    <row r="66" spans="1:7" x14ac:dyDescent="0.25">
      <c r="A66" s="44"/>
      <c r="B66" s="48"/>
      <c r="C66" s="48"/>
      <c r="D66" s="48"/>
      <c r="E66" s="48"/>
      <c r="F66" s="48"/>
      <c r="G66" s="48"/>
    </row>
    <row r="67" spans="1:7" x14ac:dyDescent="0.25">
      <c r="A67" s="3" t="s">
        <v>267</v>
      </c>
      <c r="B67" s="4">
        <v>0</v>
      </c>
      <c r="C67" s="4">
        <v>12637060.76</v>
      </c>
      <c r="D67" s="4">
        <v>12637060.76</v>
      </c>
      <c r="E67" s="4">
        <v>0</v>
      </c>
      <c r="F67" s="4">
        <v>0</v>
      </c>
      <c r="G67" s="4">
        <f t="shared" ref="B67:G67" si="15">G68</f>
        <v>0</v>
      </c>
    </row>
    <row r="68" spans="1:7" x14ac:dyDescent="0.25">
      <c r="A68" s="57" t="s">
        <v>268</v>
      </c>
      <c r="B68" s="59">
        <v>0</v>
      </c>
      <c r="C68" s="46">
        <v>12637060.76</v>
      </c>
      <c r="D68" s="46">
        <v>12637060.76</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172901600</v>
      </c>
      <c r="C70" s="4">
        <f t="shared" si="16"/>
        <v>19598119.030000001</v>
      </c>
      <c r="D70" s="4">
        <f t="shared" si="16"/>
        <v>192499719.03</v>
      </c>
      <c r="E70" s="4">
        <f t="shared" si="16"/>
        <v>130149011.62</v>
      </c>
      <c r="F70" s="4">
        <f t="shared" si="16"/>
        <v>130062936.62000003</v>
      </c>
      <c r="G70" s="4">
        <f t="shared" si="16"/>
        <v>-42838663.379999995</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12637060.76</v>
      </c>
      <c r="D73" s="46">
        <v>12637060.76</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12637060.76</v>
      </c>
      <c r="D75" s="4">
        <f t="shared" si="17"/>
        <v>12637060.76</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MUNICIPIO DOCTOR MORA, GTO.</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SEPTIEMBRE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172901599.99999997</v>
      </c>
      <c r="C9" s="82">
        <f t="shared" si="0"/>
        <v>22405967.879999999</v>
      </c>
      <c r="D9" s="82">
        <f t="shared" si="0"/>
        <v>195307567.88000003</v>
      </c>
      <c r="E9" s="82">
        <f t="shared" si="0"/>
        <v>105776903.95000002</v>
      </c>
      <c r="F9" s="82">
        <f t="shared" si="0"/>
        <v>103168528.17</v>
      </c>
      <c r="G9" s="82">
        <f t="shared" si="0"/>
        <v>89530663.929999992</v>
      </c>
    </row>
    <row r="10" spans="1:7" x14ac:dyDescent="0.25">
      <c r="A10" s="83" t="s">
        <v>284</v>
      </c>
      <c r="B10" s="82">
        <f t="shared" ref="B10:G10" si="1">SUM(B11:B17)</f>
        <v>67310146.609999999</v>
      </c>
      <c r="C10" s="82">
        <f t="shared" si="1"/>
        <v>-370667.17000000004</v>
      </c>
      <c r="D10" s="82">
        <f t="shared" si="1"/>
        <v>66939479.439999998</v>
      </c>
      <c r="E10" s="82">
        <f t="shared" si="1"/>
        <v>40038985.640000001</v>
      </c>
      <c r="F10" s="82">
        <f t="shared" si="1"/>
        <v>39956092.93</v>
      </c>
      <c r="G10" s="82">
        <f t="shared" si="1"/>
        <v>26900493.799999993</v>
      </c>
    </row>
    <row r="11" spans="1:7" x14ac:dyDescent="0.25">
      <c r="A11" s="84" t="s">
        <v>285</v>
      </c>
      <c r="B11" s="73">
        <v>49867307.579999998</v>
      </c>
      <c r="C11" s="73">
        <v>-771845.67</v>
      </c>
      <c r="D11" s="73">
        <v>49095461.909999996</v>
      </c>
      <c r="E11" s="73">
        <v>33895377.93</v>
      </c>
      <c r="F11" s="73">
        <v>33859071.170000002</v>
      </c>
      <c r="G11" s="73">
        <f>D11-E11</f>
        <v>15200083.979999997</v>
      </c>
    </row>
    <row r="12" spans="1:7" x14ac:dyDescent="0.25">
      <c r="A12" s="84" t="s">
        <v>286</v>
      </c>
      <c r="B12" s="73">
        <v>2145930</v>
      </c>
      <c r="C12" s="73">
        <v>59320</v>
      </c>
      <c r="D12" s="73">
        <v>2205250</v>
      </c>
      <c r="E12" s="73">
        <v>1394406.4100000001</v>
      </c>
      <c r="F12" s="73">
        <v>1394406.4100000001</v>
      </c>
      <c r="G12" s="73">
        <f t="shared" ref="G12:G17" si="2">D12-E12</f>
        <v>810843.58999999985</v>
      </c>
    </row>
    <row r="13" spans="1:7" x14ac:dyDescent="0.25">
      <c r="A13" s="84" t="s">
        <v>287</v>
      </c>
      <c r="B13" s="73">
        <v>10905940.139999999</v>
      </c>
      <c r="C13" s="73">
        <v>39808.5</v>
      </c>
      <c r="D13" s="73">
        <v>10945748.639999999</v>
      </c>
      <c r="E13" s="73">
        <v>2620209.54</v>
      </c>
      <c r="F13" s="73">
        <v>2620209.54</v>
      </c>
      <c r="G13" s="73">
        <f t="shared" si="2"/>
        <v>8325539.0999999987</v>
      </c>
    </row>
    <row r="14" spans="1:7" x14ac:dyDescent="0.25">
      <c r="A14" s="84" t="s">
        <v>288</v>
      </c>
      <c r="B14" s="73">
        <v>430000</v>
      </c>
      <c r="C14" s="73">
        <v>-20000</v>
      </c>
      <c r="D14" s="73">
        <v>410000</v>
      </c>
      <c r="E14" s="73">
        <v>381000</v>
      </c>
      <c r="F14" s="73">
        <v>381000</v>
      </c>
      <c r="G14" s="73">
        <f t="shared" si="2"/>
        <v>29000</v>
      </c>
    </row>
    <row r="15" spans="1:7" x14ac:dyDescent="0.25">
      <c r="A15" s="84" t="s">
        <v>289</v>
      </c>
      <c r="B15" s="73">
        <v>2653706.42</v>
      </c>
      <c r="C15" s="73">
        <v>322050</v>
      </c>
      <c r="D15" s="73">
        <v>2975756.42</v>
      </c>
      <c r="E15" s="73">
        <v>1747991.76</v>
      </c>
      <c r="F15" s="73">
        <v>1701405.8100000003</v>
      </c>
      <c r="G15" s="73">
        <f t="shared" si="2"/>
        <v>1227764.6599999999</v>
      </c>
    </row>
    <row r="16" spans="1:7" x14ac:dyDescent="0.25">
      <c r="A16" s="84" t="s">
        <v>290</v>
      </c>
      <c r="B16" s="73">
        <v>1307262.47</v>
      </c>
      <c r="C16" s="73">
        <v>0</v>
      </c>
      <c r="D16" s="73">
        <v>1307262.47</v>
      </c>
      <c r="E16" s="73">
        <v>0</v>
      </c>
      <c r="F16" s="73">
        <v>0</v>
      </c>
      <c r="G16" s="73">
        <f t="shared" si="2"/>
        <v>1307262.47</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10570910.74</v>
      </c>
      <c r="C18" s="82">
        <f t="shared" si="3"/>
        <v>1121730.5900000001</v>
      </c>
      <c r="D18" s="82">
        <f t="shared" si="3"/>
        <v>11692641.33</v>
      </c>
      <c r="E18" s="82">
        <f t="shared" si="3"/>
        <v>7470056.5399999991</v>
      </c>
      <c r="F18" s="82">
        <f t="shared" si="3"/>
        <v>7470056.5399999991</v>
      </c>
      <c r="G18" s="82">
        <f t="shared" si="3"/>
        <v>4222584.7900000019</v>
      </c>
    </row>
    <row r="19" spans="1:7" x14ac:dyDescent="0.25">
      <c r="A19" s="84" t="s">
        <v>293</v>
      </c>
      <c r="B19" s="73">
        <v>1415600</v>
      </c>
      <c r="C19" s="73">
        <v>-95306.5</v>
      </c>
      <c r="D19" s="73">
        <v>1320293.5</v>
      </c>
      <c r="E19" s="73">
        <v>549984.65999999992</v>
      </c>
      <c r="F19" s="73">
        <v>549984.65999999992</v>
      </c>
      <c r="G19" s="73">
        <f>D19-E19</f>
        <v>770308.84000000008</v>
      </c>
    </row>
    <row r="20" spans="1:7" x14ac:dyDescent="0.25">
      <c r="A20" s="84" t="s">
        <v>294</v>
      </c>
      <c r="B20" s="73">
        <v>583200</v>
      </c>
      <c r="C20" s="73">
        <v>-35747.839999999997</v>
      </c>
      <c r="D20" s="73">
        <v>547452.16000000003</v>
      </c>
      <c r="E20" s="73">
        <v>266040.36</v>
      </c>
      <c r="F20" s="73">
        <v>266040.36</v>
      </c>
      <c r="G20" s="73">
        <f t="shared" ref="G20:G27" si="4">D20-E20</f>
        <v>281411.80000000005</v>
      </c>
    </row>
    <row r="21" spans="1:7" x14ac:dyDescent="0.25">
      <c r="A21" s="84" t="s">
        <v>295</v>
      </c>
      <c r="B21" s="73">
        <v>0</v>
      </c>
      <c r="C21" s="73">
        <v>0</v>
      </c>
      <c r="D21" s="73">
        <v>0</v>
      </c>
      <c r="E21" s="73">
        <v>0</v>
      </c>
      <c r="F21" s="73">
        <v>0</v>
      </c>
      <c r="G21" s="73">
        <f t="shared" si="4"/>
        <v>0</v>
      </c>
    </row>
    <row r="22" spans="1:7" x14ac:dyDescent="0.25">
      <c r="A22" s="84" t="s">
        <v>296</v>
      </c>
      <c r="B22" s="73">
        <v>1335600</v>
      </c>
      <c r="C22" s="73">
        <v>557932.46</v>
      </c>
      <c r="D22" s="73">
        <v>1893532.46</v>
      </c>
      <c r="E22" s="73">
        <v>1016897.4199999999</v>
      </c>
      <c r="F22" s="73">
        <v>1016897.4199999999</v>
      </c>
      <c r="G22" s="73">
        <f t="shared" si="4"/>
        <v>876635.04</v>
      </c>
    </row>
    <row r="23" spans="1:7" x14ac:dyDescent="0.25">
      <c r="A23" s="84" t="s">
        <v>297</v>
      </c>
      <c r="B23" s="73">
        <v>205000</v>
      </c>
      <c r="C23" s="73">
        <v>48101.110000000008</v>
      </c>
      <c r="D23" s="73">
        <v>253101.11000000002</v>
      </c>
      <c r="E23" s="73">
        <v>222568.03000000003</v>
      </c>
      <c r="F23" s="73">
        <v>222568.03000000003</v>
      </c>
      <c r="G23" s="73">
        <f t="shared" si="4"/>
        <v>30533.079999999987</v>
      </c>
    </row>
    <row r="24" spans="1:7" x14ac:dyDescent="0.25">
      <c r="A24" s="84" t="s">
        <v>298</v>
      </c>
      <c r="B24" s="73">
        <v>5930590.7400000002</v>
      </c>
      <c r="C24" s="73">
        <v>749500</v>
      </c>
      <c r="D24" s="73">
        <v>6680090.7400000002</v>
      </c>
      <c r="E24" s="73">
        <v>5088315.0599999987</v>
      </c>
      <c r="F24" s="73">
        <v>5088315.0599999987</v>
      </c>
      <c r="G24" s="73">
        <f t="shared" si="4"/>
        <v>1591775.6800000016</v>
      </c>
    </row>
    <row r="25" spans="1:7" x14ac:dyDescent="0.25">
      <c r="A25" s="84" t="s">
        <v>299</v>
      </c>
      <c r="B25" s="73">
        <v>975920</v>
      </c>
      <c r="C25" s="73">
        <v>-176458</v>
      </c>
      <c r="D25" s="73">
        <v>799462</v>
      </c>
      <c r="E25" s="73">
        <v>183109.07</v>
      </c>
      <c r="F25" s="73">
        <v>183109.07</v>
      </c>
      <c r="G25" s="73">
        <f t="shared" si="4"/>
        <v>616352.92999999993</v>
      </c>
    </row>
    <row r="26" spans="1:7" x14ac:dyDescent="0.25">
      <c r="A26" s="84" t="s">
        <v>300</v>
      </c>
      <c r="B26" s="73">
        <v>0</v>
      </c>
      <c r="C26" s="73">
        <v>0</v>
      </c>
      <c r="D26" s="73">
        <v>0</v>
      </c>
      <c r="E26" s="73">
        <v>0</v>
      </c>
      <c r="F26" s="73">
        <v>0</v>
      </c>
      <c r="G26" s="73">
        <f t="shared" si="4"/>
        <v>0</v>
      </c>
    </row>
    <row r="27" spans="1:7" x14ac:dyDescent="0.25">
      <c r="A27" s="84" t="s">
        <v>301</v>
      </c>
      <c r="B27" s="73">
        <v>125000</v>
      </c>
      <c r="C27" s="73">
        <v>73709.36</v>
      </c>
      <c r="D27" s="73">
        <v>198709.36</v>
      </c>
      <c r="E27" s="73">
        <v>143141.94</v>
      </c>
      <c r="F27" s="73">
        <v>143141.94</v>
      </c>
      <c r="G27" s="73">
        <f t="shared" si="4"/>
        <v>55567.419999999984</v>
      </c>
    </row>
    <row r="28" spans="1:7" x14ac:dyDescent="0.25">
      <c r="A28" s="83" t="s">
        <v>302</v>
      </c>
      <c r="B28" s="82">
        <f t="shared" ref="B28:G28" si="5">SUM(B29:B37)</f>
        <v>31188864.600000001</v>
      </c>
      <c r="C28" s="82">
        <f t="shared" si="5"/>
        <v>4626044.3100000005</v>
      </c>
      <c r="D28" s="82">
        <f t="shared" si="5"/>
        <v>35814908.909999996</v>
      </c>
      <c r="E28" s="82">
        <f t="shared" si="5"/>
        <v>22789881.27</v>
      </c>
      <c r="F28" s="82">
        <f t="shared" si="5"/>
        <v>22256281.27</v>
      </c>
      <c r="G28" s="82">
        <f t="shared" si="5"/>
        <v>13025027.640000004</v>
      </c>
    </row>
    <row r="29" spans="1:7" x14ac:dyDescent="0.25">
      <c r="A29" s="84" t="s">
        <v>303</v>
      </c>
      <c r="B29" s="73">
        <v>7769327.1900000004</v>
      </c>
      <c r="C29" s="73">
        <v>344000</v>
      </c>
      <c r="D29" s="73">
        <v>8113327.1900000004</v>
      </c>
      <c r="E29" s="73">
        <v>6636172.7000000002</v>
      </c>
      <c r="F29" s="73">
        <v>6636172.7000000002</v>
      </c>
      <c r="G29" s="73">
        <f>D29-E29</f>
        <v>1477154.4900000002</v>
      </c>
    </row>
    <row r="30" spans="1:7" x14ac:dyDescent="0.25">
      <c r="A30" s="84" t="s">
        <v>304</v>
      </c>
      <c r="B30" s="73">
        <v>709600</v>
      </c>
      <c r="C30" s="73">
        <v>2266000</v>
      </c>
      <c r="D30" s="73">
        <v>2975600</v>
      </c>
      <c r="E30" s="73">
        <v>961390.83000000007</v>
      </c>
      <c r="F30" s="73">
        <v>961390.83000000007</v>
      </c>
      <c r="G30" s="73">
        <f t="shared" ref="G30:G37" si="6">D30-E30</f>
        <v>2014209.17</v>
      </c>
    </row>
    <row r="31" spans="1:7" x14ac:dyDescent="0.25">
      <c r="A31" s="84" t="s">
        <v>305</v>
      </c>
      <c r="B31" s="73">
        <v>3963905.73</v>
      </c>
      <c r="C31" s="73">
        <v>-1038782.76</v>
      </c>
      <c r="D31" s="73">
        <v>2925122.9699999997</v>
      </c>
      <c r="E31" s="73">
        <v>1680635.33</v>
      </c>
      <c r="F31" s="73">
        <v>1147035.33</v>
      </c>
      <c r="G31" s="73">
        <f t="shared" si="6"/>
        <v>1244487.6399999997</v>
      </c>
    </row>
    <row r="32" spans="1:7" x14ac:dyDescent="0.25">
      <c r="A32" s="84" t="s">
        <v>306</v>
      </c>
      <c r="B32" s="73">
        <v>1004000</v>
      </c>
      <c r="C32" s="73">
        <v>29672.53</v>
      </c>
      <c r="D32" s="73">
        <v>1033672.53</v>
      </c>
      <c r="E32" s="73">
        <v>526363.64999999991</v>
      </c>
      <c r="F32" s="73">
        <v>526363.64999999991</v>
      </c>
      <c r="G32" s="73">
        <f t="shared" si="6"/>
        <v>507308.88000000012</v>
      </c>
    </row>
    <row r="33" spans="1:7" ht="14.45" customHeight="1" x14ac:dyDescent="0.25">
      <c r="A33" s="84" t="s">
        <v>307</v>
      </c>
      <c r="B33" s="73">
        <v>2531000</v>
      </c>
      <c r="C33" s="73">
        <v>559194.79</v>
      </c>
      <c r="D33" s="73">
        <v>3090194.79</v>
      </c>
      <c r="E33" s="73">
        <v>1766835.4899999998</v>
      </c>
      <c r="F33" s="73">
        <v>1766835.49</v>
      </c>
      <c r="G33" s="73">
        <f t="shared" si="6"/>
        <v>1323359.3000000003</v>
      </c>
    </row>
    <row r="34" spans="1:7" ht="14.45" customHeight="1" x14ac:dyDescent="0.25">
      <c r="A34" s="84" t="s">
        <v>308</v>
      </c>
      <c r="B34" s="73">
        <v>816200</v>
      </c>
      <c r="C34" s="73">
        <v>-10320</v>
      </c>
      <c r="D34" s="73">
        <v>805880</v>
      </c>
      <c r="E34" s="73">
        <v>400733.57999999996</v>
      </c>
      <c r="F34" s="73">
        <v>400733.57999999996</v>
      </c>
      <c r="G34" s="73">
        <f t="shared" si="6"/>
        <v>405146.42000000004</v>
      </c>
    </row>
    <row r="35" spans="1:7" ht="14.45" customHeight="1" x14ac:dyDescent="0.25">
      <c r="A35" s="84" t="s">
        <v>309</v>
      </c>
      <c r="B35" s="73">
        <v>643400</v>
      </c>
      <c r="C35" s="73">
        <v>-42810.12</v>
      </c>
      <c r="D35" s="73">
        <v>600589.88</v>
      </c>
      <c r="E35" s="73">
        <v>216675.09</v>
      </c>
      <c r="F35" s="73">
        <v>216675.09</v>
      </c>
      <c r="G35" s="73">
        <f t="shared" si="6"/>
        <v>383914.79000000004</v>
      </c>
    </row>
    <row r="36" spans="1:7" ht="14.45" customHeight="1" x14ac:dyDescent="0.25">
      <c r="A36" s="84" t="s">
        <v>310</v>
      </c>
      <c r="B36" s="73">
        <v>11114000</v>
      </c>
      <c r="C36" s="73">
        <v>2582576.64</v>
      </c>
      <c r="D36" s="73">
        <v>13696576.640000001</v>
      </c>
      <c r="E36" s="73">
        <v>9566910.8999999985</v>
      </c>
      <c r="F36" s="73">
        <v>9566910.8999999985</v>
      </c>
      <c r="G36" s="73">
        <f t="shared" si="6"/>
        <v>4129665.7400000021</v>
      </c>
    </row>
    <row r="37" spans="1:7" ht="14.45" customHeight="1" x14ac:dyDescent="0.25">
      <c r="A37" s="84" t="s">
        <v>311</v>
      </c>
      <c r="B37" s="73">
        <v>2637431.6800000002</v>
      </c>
      <c r="C37" s="73">
        <v>-63486.769999999975</v>
      </c>
      <c r="D37" s="73">
        <v>2573944.91</v>
      </c>
      <c r="E37" s="73">
        <v>1034163.7</v>
      </c>
      <c r="F37" s="73">
        <v>1034163.7</v>
      </c>
      <c r="G37" s="73">
        <f t="shared" si="6"/>
        <v>1539781.2100000002</v>
      </c>
    </row>
    <row r="38" spans="1:7" x14ac:dyDescent="0.25">
      <c r="A38" s="83" t="s">
        <v>312</v>
      </c>
      <c r="B38" s="82">
        <f t="shared" ref="B38:G38" si="7">SUM(B39:B47)</f>
        <v>24604511.289999999</v>
      </c>
      <c r="C38" s="82">
        <f t="shared" si="7"/>
        <v>3513366.6499999994</v>
      </c>
      <c r="D38" s="82">
        <f t="shared" si="7"/>
        <v>28117877.939999998</v>
      </c>
      <c r="E38" s="82">
        <f t="shared" si="7"/>
        <v>20049347.57</v>
      </c>
      <c r="F38" s="82">
        <f t="shared" si="7"/>
        <v>18057464.5</v>
      </c>
      <c r="G38" s="82">
        <f t="shared" si="7"/>
        <v>8068530.3699999964</v>
      </c>
    </row>
    <row r="39" spans="1:7" x14ac:dyDescent="0.25">
      <c r="A39" s="84" t="s">
        <v>313</v>
      </c>
      <c r="B39" s="73">
        <v>15957488</v>
      </c>
      <c r="C39" s="73">
        <v>2319598.2199999997</v>
      </c>
      <c r="D39" s="73">
        <v>18277086.219999999</v>
      </c>
      <c r="E39" s="73">
        <v>14561201.710000001</v>
      </c>
      <c r="F39" s="73">
        <v>12574190.640000001</v>
      </c>
      <c r="G39" s="73">
        <f>D39-E39</f>
        <v>3715884.5099999979</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8542319.7899999991</v>
      </c>
      <c r="C42" s="73">
        <v>1193768.43</v>
      </c>
      <c r="D42" s="73">
        <v>9736088.2199999988</v>
      </c>
      <c r="E42" s="73">
        <v>5467183.6600000001</v>
      </c>
      <c r="F42" s="73">
        <v>5462311.6600000001</v>
      </c>
      <c r="G42" s="73">
        <f t="shared" si="8"/>
        <v>4268904.5599999987</v>
      </c>
    </row>
    <row r="43" spans="1:7" x14ac:dyDescent="0.25">
      <c r="A43" s="84" t="s">
        <v>317</v>
      </c>
      <c r="B43" s="73">
        <v>104703.5</v>
      </c>
      <c r="C43" s="73">
        <v>0</v>
      </c>
      <c r="D43" s="73">
        <v>104703.5</v>
      </c>
      <c r="E43" s="73">
        <v>20962.199999999997</v>
      </c>
      <c r="F43" s="73">
        <v>20962.2</v>
      </c>
      <c r="G43" s="73">
        <f t="shared" si="8"/>
        <v>83741.3</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2348250</v>
      </c>
      <c r="C48" s="82">
        <f t="shared" si="9"/>
        <v>-442570.16000000003</v>
      </c>
      <c r="D48" s="82">
        <f t="shared" si="9"/>
        <v>1905679.84</v>
      </c>
      <c r="E48" s="82">
        <f t="shared" si="9"/>
        <v>780311.87</v>
      </c>
      <c r="F48" s="82">
        <f t="shared" si="9"/>
        <v>780311.87</v>
      </c>
      <c r="G48" s="82">
        <f t="shared" si="9"/>
        <v>1125367.97</v>
      </c>
    </row>
    <row r="49" spans="1:7" x14ac:dyDescent="0.25">
      <c r="A49" s="84" t="s">
        <v>323</v>
      </c>
      <c r="B49" s="73">
        <v>1143250</v>
      </c>
      <c r="C49" s="73">
        <v>172429.84</v>
      </c>
      <c r="D49" s="73">
        <v>1315679.8400000001</v>
      </c>
      <c r="E49" s="73">
        <v>682881.04</v>
      </c>
      <c r="F49" s="73">
        <v>682881.04</v>
      </c>
      <c r="G49" s="73">
        <f>D49-E49</f>
        <v>632798.80000000005</v>
      </c>
    </row>
    <row r="50" spans="1:7" x14ac:dyDescent="0.25">
      <c r="A50" s="84" t="s">
        <v>324</v>
      </c>
      <c r="B50" s="73">
        <v>50000</v>
      </c>
      <c r="C50" s="73">
        <v>15000</v>
      </c>
      <c r="D50" s="73">
        <v>65000</v>
      </c>
      <c r="E50" s="73">
        <v>23112.370000000003</v>
      </c>
      <c r="F50" s="73">
        <v>23112.370000000003</v>
      </c>
      <c r="G50" s="73">
        <f t="shared" ref="G50:G57" si="10">D50-E50</f>
        <v>41887.629999999997</v>
      </c>
    </row>
    <row r="51" spans="1:7" x14ac:dyDescent="0.25">
      <c r="A51" s="84" t="s">
        <v>325</v>
      </c>
      <c r="B51" s="73">
        <v>30000</v>
      </c>
      <c r="C51" s="73">
        <v>0</v>
      </c>
      <c r="D51" s="73">
        <v>30000</v>
      </c>
      <c r="E51" s="73">
        <v>0</v>
      </c>
      <c r="F51" s="73">
        <v>0</v>
      </c>
      <c r="G51" s="73">
        <f t="shared" si="10"/>
        <v>30000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175000</v>
      </c>
      <c r="C54" s="73">
        <v>150000</v>
      </c>
      <c r="D54" s="73">
        <v>325000</v>
      </c>
      <c r="E54" s="73">
        <v>74318.460000000006</v>
      </c>
      <c r="F54" s="73">
        <v>74318.460000000006</v>
      </c>
      <c r="G54" s="73">
        <f t="shared" si="10"/>
        <v>250681.53999999998</v>
      </c>
    </row>
    <row r="55" spans="1:7" x14ac:dyDescent="0.25">
      <c r="A55" s="84" t="s">
        <v>329</v>
      </c>
      <c r="B55" s="73">
        <v>0</v>
      </c>
      <c r="C55" s="73">
        <v>0</v>
      </c>
      <c r="D55" s="73">
        <v>0</v>
      </c>
      <c r="E55" s="73">
        <v>0</v>
      </c>
      <c r="F55" s="73">
        <v>0</v>
      </c>
      <c r="G55" s="73">
        <f t="shared" si="10"/>
        <v>0</v>
      </c>
    </row>
    <row r="56" spans="1:7" x14ac:dyDescent="0.25">
      <c r="A56" s="84" t="s">
        <v>330</v>
      </c>
      <c r="B56" s="73">
        <v>700000</v>
      </c>
      <c r="C56" s="73">
        <v>-680000</v>
      </c>
      <c r="D56" s="73">
        <v>20000</v>
      </c>
      <c r="E56" s="73">
        <v>0</v>
      </c>
      <c r="F56" s="73">
        <v>0</v>
      </c>
      <c r="G56" s="73">
        <f t="shared" si="10"/>
        <v>20000</v>
      </c>
    </row>
    <row r="57" spans="1:7" x14ac:dyDescent="0.25">
      <c r="A57" s="84" t="s">
        <v>331</v>
      </c>
      <c r="B57" s="73">
        <v>250000</v>
      </c>
      <c r="C57" s="73">
        <v>-100000</v>
      </c>
      <c r="D57" s="73">
        <v>150000</v>
      </c>
      <c r="E57" s="73">
        <v>0</v>
      </c>
      <c r="F57" s="73">
        <v>0</v>
      </c>
      <c r="G57" s="73">
        <f t="shared" si="10"/>
        <v>150000</v>
      </c>
    </row>
    <row r="58" spans="1:7" x14ac:dyDescent="0.25">
      <c r="A58" s="83" t="s">
        <v>332</v>
      </c>
      <c r="B58" s="82">
        <f t="shared" ref="B58:G58" si="11">SUM(B59:B61)</f>
        <v>34234000.000000007</v>
      </c>
      <c r="C58" s="82">
        <f t="shared" si="11"/>
        <v>15854296.899999999</v>
      </c>
      <c r="D58" s="82">
        <f t="shared" si="11"/>
        <v>50088296.900000006</v>
      </c>
      <c r="E58" s="82">
        <f t="shared" si="11"/>
        <v>14551571.059999999</v>
      </c>
      <c r="F58" s="82">
        <f t="shared" si="11"/>
        <v>14551571.060000002</v>
      </c>
      <c r="G58" s="82">
        <f t="shared" si="11"/>
        <v>35536725.840000004</v>
      </c>
    </row>
    <row r="59" spans="1:7" x14ac:dyDescent="0.25">
      <c r="A59" s="84" t="s">
        <v>333</v>
      </c>
      <c r="B59" s="73">
        <v>31508991.570000004</v>
      </c>
      <c r="C59" s="73">
        <v>17779305.329999998</v>
      </c>
      <c r="D59" s="73">
        <v>49288296.900000006</v>
      </c>
      <c r="E59" s="73">
        <v>14551571.059999999</v>
      </c>
      <c r="F59" s="73">
        <v>14551571.060000002</v>
      </c>
      <c r="G59" s="73">
        <f>D59-E59</f>
        <v>34736725.840000004</v>
      </c>
    </row>
    <row r="60" spans="1:7" x14ac:dyDescent="0.25">
      <c r="A60" s="84" t="s">
        <v>334</v>
      </c>
      <c r="B60" s="73">
        <v>2725008.43</v>
      </c>
      <c r="C60" s="73">
        <v>-1925008.4300000002</v>
      </c>
      <c r="D60" s="73">
        <v>800000</v>
      </c>
      <c r="E60" s="73">
        <v>0</v>
      </c>
      <c r="F60" s="73">
        <v>0</v>
      </c>
      <c r="G60" s="73">
        <f t="shared" ref="G60:G61" si="12">D60-E60</f>
        <v>800000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2394916.7599999998</v>
      </c>
      <c r="C62" s="82">
        <f t="shared" si="13"/>
        <v>-1914983.2399999998</v>
      </c>
      <c r="D62" s="82">
        <f t="shared" si="13"/>
        <v>479933.52</v>
      </c>
      <c r="E62" s="82">
        <f t="shared" si="13"/>
        <v>0</v>
      </c>
      <c r="F62" s="82">
        <f t="shared" si="13"/>
        <v>0</v>
      </c>
      <c r="G62" s="82">
        <f t="shared" si="13"/>
        <v>479933.52</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2394916.7599999998</v>
      </c>
      <c r="C70" s="73">
        <v>-1914983.2399999998</v>
      </c>
      <c r="D70" s="73">
        <v>479933.52</v>
      </c>
      <c r="E70" s="73">
        <v>0</v>
      </c>
      <c r="F70" s="73">
        <v>0</v>
      </c>
      <c r="G70" s="73">
        <f t="shared" si="14"/>
        <v>479933.52</v>
      </c>
    </row>
    <row r="71" spans="1:7" x14ac:dyDescent="0.25">
      <c r="A71" s="83" t="s">
        <v>345</v>
      </c>
      <c r="B71" s="82">
        <f t="shared" ref="B71:G71" si="15">SUM(B72:B74)</f>
        <v>250000</v>
      </c>
      <c r="C71" s="82">
        <f t="shared" si="15"/>
        <v>18750</v>
      </c>
      <c r="D71" s="82">
        <f t="shared" si="15"/>
        <v>268750</v>
      </c>
      <c r="E71" s="82">
        <f t="shared" si="15"/>
        <v>96750</v>
      </c>
      <c r="F71" s="82">
        <f t="shared" si="15"/>
        <v>96750</v>
      </c>
      <c r="G71" s="82">
        <f t="shared" si="15"/>
        <v>172000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250000</v>
      </c>
      <c r="C74" s="73">
        <v>18750</v>
      </c>
      <c r="D74" s="73">
        <v>268750</v>
      </c>
      <c r="E74" s="73">
        <v>96750</v>
      </c>
      <c r="F74" s="73">
        <v>96750</v>
      </c>
      <c r="G74" s="73">
        <f t="shared" si="16"/>
        <v>172000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253267.29</v>
      </c>
      <c r="D84" s="82">
        <f t="shared" si="19"/>
        <v>253267.29</v>
      </c>
      <c r="E84" s="82">
        <f t="shared" si="19"/>
        <v>84505.47</v>
      </c>
      <c r="F84" s="82">
        <f t="shared" si="19"/>
        <v>67928.25</v>
      </c>
      <c r="G84" s="82">
        <f t="shared" si="19"/>
        <v>168761.82</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234517.29</v>
      </c>
      <c r="D113" s="82">
        <f t="shared" si="26"/>
        <v>234517.29</v>
      </c>
      <c r="E113" s="82">
        <f t="shared" si="26"/>
        <v>65755.47</v>
      </c>
      <c r="F113" s="82">
        <f t="shared" si="26"/>
        <v>49178.25</v>
      </c>
      <c r="G113" s="82">
        <f t="shared" si="26"/>
        <v>168761.82</v>
      </c>
    </row>
    <row r="114" spans="1:7" x14ac:dyDescent="0.25">
      <c r="A114" s="84" t="s">
        <v>313</v>
      </c>
      <c r="B114" s="73">
        <v>0</v>
      </c>
      <c r="C114" s="73">
        <v>234517.29</v>
      </c>
      <c r="D114" s="73">
        <v>234517.29</v>
      </c>
      <c r="E114" s="73">
        <v>65755.47</v>
      </c>
      <c r="F114" s="73">
        <v>49178.25</v>
      </c>
      <c r="G114" s="73">
        <f>D114-E114</f>
        <v>168761.82</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18750</v>
      </c>
      <c r="D146" s="82">
        <f t="shared" si="34"/>
        <v>18750</v>
      </c>
      <c r="E146" s="82">
        <f t="shared" si="34"/>
        <v>18750</v>
      </c>
      <c r="F146" s="82">
        <f t="shared" si="34"/>
        <v>18750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18750</v>
      </c>
      <c r="D149" s="73">
        <v>18750</v>
      </c>
      <c r="E149" s="73">
        <v>18750</v>
      </c>
      <c r="F149" s="73">
        <v>18750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172901599.99999997</v>
      </c>
      <c r="C159" s="89">
        <f t="shared" si="38"/>
        <v>22659235.169999998</v>
      </c>
      <c r="D159" s="89">
        <f t="shared" si="38"/>
        <v>195560835.17000002</v>
      </c>
      <c r="E159" s="89">
        <f t="shared" si="38"/>
        <v>105861409.42000002</v>
      </c>
      <c r="F159" s="89">
        <f t="shared" si="38"/>
        <v>103236456.42</v>
      </c>
      <c r="G159" s="89">
        <f t="shared" si="38"/>
        <v>89699425.749999985</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89"/>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MUNICIPIO DOCTOR MORA, GTO.</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SUM(B10:B76)</f>
        <v>172901600.00000003</v>
      </c>
      <c r="C9" s="31">
        <f t="shared" ref="C9:G9" si="0">SUM(C10:C76)</f>
        <v>22405967.879999995</v>
      </c>
      <c r="D9" s="31">
        <f t="shared" si="0"/>
        <v>195307567.88000003</v>
      </c>
      <c r="E9" s="31">
        <f t="shared" si="0"/>
        <v>105776903.95</v>
      </c>
      <c r="F9" s="31">
        <f t="shared" si="0"/>
        <v>103168528.17</v>
      </c>
      <c r="G9" s="31">
        <f t="shared" si="0"/>
        <v>89530663.930000022</v>
      </c>
    </row>
    <row r="10" spans="1:7" x14ac:dyDescent="0.25">
      <c r="A10" s="62" t="s">
        <v>543</v>
      </c>
      <c r="B10" s="73">
        <v>3370000</v>
      </c>
      <c r="C10" s="73">
        <v>-700000.00000000012</v>
      </c>
      <c r="D10" s="73">
        <v>2670000</v>
      </c>
      <c r="E10" s="73">
        <v>944285</v>
      </c>
      <c r="F10" s="73">
        <v>944285</v>
      </c>
      <c r="G10" s="73">
        <v>1725715</v>
      </c>
    </row>
    <row r="11" spans="1:7" x14ac:dyDescent="0.25">
      <c r="A11" s="62" t="s">
        <v>544</v>
      </c>
      <c r="B11" s="73">
        <v>2410800</v>
      </c>
      <c r="C11" s="73">
        <v>0</v>
      </c>
      <c r="D11" s="73">
        <v>2410800</v>
      </c>
      <c r="E11" s="73">
        <v>102121</v>
      </c>
      <c r="F11" s="73">
        <v>102121</v>
      </c>
      <c r="G11" s="73">
        <v>2308679</v>
      </c>
    </row>
    <row r="12" spans="1:7" x14ac:dyDescent="0.25">
      <c r="A12" s="62" t="s">
        <v>545</v>
      </c>
      <c r="B12" s="73">
        <v>70000</v>
      </c>
      <c r="C12" s="73">
        <v>0</v>
      </c>
      <c r="D12" s="73">
        <v>70000</v>
      </c>
      <c r="E12" s="73">
        <v>0</v>
      </c>
      <c r="F12" s="73">
        <v>0</v>
      </c>
      <c r="G12" s="73">
        <v>70000</v>
      </c>
    </row>
    <row r="13" spans="1:7" x14ac:dyDescent="0.25">
      <c r="A13" s="62" t="s">
        <v>546</v>
      </c>
      <c r="B13" s="73">
        <v>4310000</v>
      </c>
      <c r="C13" s="73">
        <v>400000</v>
      </c>
      <c r="D13" s="73">
        <v>4710000</v>
      </c>
      <c r="E13" s="73">
        <v>2927908.7</v>
      </c>
      <c r="F13" s="73">
        <v>2927908.7</v>
      </c>
      <c r="G13" s="73">
        <v>1782091.2999999998</v>
      </c>
    </row>
    <row r="14" spans="1:7" x14ac:dyDescent="0.25">
      <c r="A14" s="62" t="s">
        <v>547</v>
      </c>
      <c r="B14" s="73">
        <v>0</v>
      </c>
      <c r="C14" s="73">
        <v>300000</v>
      </c>
      <c r="D14" s="73">
        <v>300000</v>
      </c>
      <c r="E14" s="73">
        <v>299999.99</v>
      </c>
      <c r="F14" s="73">
        <v>299999.99</v>
      </c>
      <c r="G14" s="73">
        <v>1.0000000009313226E-2</v>
      </c>
    </row>
    <row r="15" spans="1:7" x14ac:dyDescent="0.25">
      <c r="A15" s="62" t="s">
        <v>548</v>
      </c>
      <c r="B15" s="73">
        <v>660000</v>
      </c>
      <c r="C15" s="73">
        <v>0</v>
      </c>
      <c r="D15" s="73">
        <v>660000</v>
      </c>
      <c r="E15" s="73">
        <v>193786.73</v>
      </c>
      <c r="F15" s="73">
        <v>193786.73</v>
      </c>
      <c r="G15" s="73">
        <v>466213.27</v>
      </c>
    </row>
    <row r="16" spans="1:7" x14ac:dyDescent="0.25">
      <c r="A16" s="62" t="s">
        <v>549</v>
      </c>
      <c r="B16" s="73">
        <v>1870000</v>
      </c>
      <c r="C16" s="73">
        <v>0</v>
      </c>
      <c r="D16" s="73">
        <v>1870000</v>
      </c>
      <c r="E16" s="73">
        <v>732965.89</v>
      </c>
      <c r="F16" s="73">
        <v>732965.89</v>
      </c>
      <c r="G16" s="73">
        <v>1137034.1099999999</v>
      </c>
    </row>
    <row r="17" spans="1:7" x14ac:dyDescent="0.25">
      <c r="A17" s="62" t="s">
        <v>550</v>
      </c>
      <c r="B17" s="73">
        <v>370000</v>
      </c>
      <c r="C17" s="73">
        <v>0</v>
      </c>
      <c r="D17" s="73">
        <v>370000</v>
      </c>
      <c r="E17" s="73">
        <v>329286.09000000003</v>
      </c>
      <c r="F17" s="73">
        <v>329286.09000000003</v>
      </c>
      <c r="G17" s="73">
        <v>40713.909999999974</v>
      </c>
    </row>
    <row r="18" spans="1:7" x14ac:dyDescent="0.25">
      <c r="A18" s="62" t="s">
        <v>551</v>
      </c>
      <c r="B18" s="73">
        <v>420000</v>
      </c>
      <c r="C18" s="73">
        <v>0</v>
      </c>
      <c r="D18" s="73">
        <v>420000</v>
      </c>
      <c r="E18" s="73">
        <v>117269.82</v>
      </c>
      <c r="F18" s="73">
        <v>117269.82</v>
      </c>
      <c r="G18" s="73">
        <v>302730.18</v>
      </c>
    </row>
    <row r="19" spans="1:7" x14ac:dyDescent="0.25">
      <c r="A19" s="62" t="s">
        <v>552</v>
      </c>
      <c r="B19" s="73">
        <v>8523945.9499999993</v>
      </c>
      <c r="C19" s="73">
        <v>-160000</v>
      </c>
      <c r="D19" s="73">
        <v>8363945.9499999993</v>
      </c>
      <c r="E19" s="73">
        <v>5416592.75</v>
      </c>
      <c r="F19" s="73">
        <v>5381968.3900000006</v>
      </c>
      <c r="G19" s="73">
        <v>2947353.1999999993</v>
      </c>
    </row>
    <row r="20" spans="1:7" x14ac:dyDescent="0.25">
      <c r="A20" s="62" t="s">
        <v>553</v>
      </c>
      <c r="B20" s="73">
        <v>24129366.940000001</v>
      </c>
      <c r="C20" s="73">
        <v>1608189.3199999998</v>
      </c>
      <c r="D20" s="73">
        <v>25737556.260000002</v>
      </c>
      <c r="E20" s="73">
        <v>19118347.449999999</v>
      </c>
      <c r="F20" s="73">
        <v>19113475.449999999</v>
      </c>
      <c r="G20" s="73">
        <v>6619208.8100000024</v>
      </c>
    </row>
    <row r="21" spans="1:7" x14ac:dyDescent="0.25">
      <c r="A21" s="62" t="s">
        <v>554</v>
      </c>
      <c r="B21" s="73">
        <v>1534254.83</v>
      </c>
      <c r="C21" s="73">
        <v>0</v>
      </c>
      <c r="D21" s="73">
        <v>1534254.83</v>
      </c>
      <c r="E21" s="73">
        <v>782606.26</v>
      </c>
      <c r="F21" s="73">
        <v>782606.26</v>
      </c>
      <c r="G21" s="73">
        <v>751648.57000000007</v>
      </c>
    </row>
    <row r="22" spans="1:7" x14ac:dyDescent="0.25">
      <c r="A22" s="62" t="s">
        <v>555</v>
      </c>
      <c r="B22" s="73">
        <v>437723.87</v>
      </c>
      <c r="C22" s="73">
        <v>0</v>
      </c>
      <c r="D22" s="73">
        <v>437723.87</v>
      </c>
      <c r="E22" s="73">
        <v>265990.28999999998</v>
      </c>
      <c r="F22" s="73">
        <v>265990.28999999998</v>
      </c>
      <c r="G22" s="73">
        <v>171733.58000000002</v>
      </c>
    </row>
    <row r="23" spans="1:7" x14ac:dyDescent="0.25">
      <c r="A23" s="62" t="s">
        <v>556</v>
      </c>
      <c r="B23" s="73">
        <v>2648918.96</v>
      </c>
      <c r="C23" s="73">
        <v>-714000</v>
      </c>
      <c r="D23" s="73">
        <v>1934918.96</v>
      </c>
      <c r="E23" s="73">
        <v>1272598.73</v>
      </c>
      <c r="F23" s="73">
        <v>1272598.73</v>
      </c>
      <c r="G23" s="73">
        <v>662320.23</v>
      </c>
    </row>
    <row r="24" spans="1:7" x14ac:dyDescent="0.25">
      <c r="A24" s="62" t="s">
        <v>557</v>
      </c>
      <c r="B24" s="73">
        <v>416904.77</v>
      </c>
      <c r="C24" s="73">
        <v>0</v>
      </c>
      <c r="D24" s="73">
        <v>416904.77</v>
      </c>
      <c r="E24" s="73">
        <v>262167.55</v>
      </c>
      <c r="F24" s="73">
        <v>262167.55</v>
      </c>
      <c r="G24" s="73">
        <v>154737.22000000003</v>
      </c>
    </row>
    <row r="25" spans="1:7" x14ac:dyDescent="0.25">
      <c r="A25" s="62" t="s">
        <v>558</v>
      </c>
      <c r="B25" s="73">
        <v>9096531.5800000001</v>
      </c>
      <c r="C25" s="73">
        <v>-1889983.2400000002</v>
      </c>
      <c r="D25" s="73">
        <v>7206548.3399999999</v>
      </c>
      <c r="E25" s="73">
        <v>3395488.12</v>
      </c>
      <c r="F25" s="73">
        <v>3395488.12</v>
      </c>
      <c r="G25" s="73">
        <v>3811060.2199999997</v>
      </c>
    </row>
    <row r="26" spans="1:7" x14ac:dyDescent="0.25">
      <c r="A26" s="62" t="s">
        <v>559</v>
      </c>
      <c r="B26" s="73">
        <v>2604201</v>
      </c>
      <c r="C26" s="73">
        <v>-700100</v>
      </c>
      <c r="D26" s="73">
        <v>1904101</v>
      </c>
      <c r="E26" s="73">
        <v>1003392.33</v>
      </c>
      <c r="F26" s="73">
        <v>1003392.33</v>
      </c>
      <c r="G26" s="73">
        <v>900708.67</v>
      </c>
    </row>
    <row r="27" spans="1:7" x14ac:dyDescent="0.25">
      <c r="A27" s="62" t="s">
        <v>560</v>
      </c>
      <c r="B27" s="73">
        <v>1086344.17</v>
      </c>
      <c r="C27" s="73">
        <v>-22000</v>
      </c>
      <c r="D27" s="73">
        <v>1064344.17</v>
      </c>
      <c r="E27" s="73">
        <v>623355.89</v>
      </c>
      <c r="F27" s="73">
        <v>614584.15</v>
      </c>
      <c r="G27" s="73">
        <v>440988.27999999991</v>
      </c>
    </row>
    <row r="28" spans="1:7" x14ac:dyDescent="0.25">
      <c r="A28" s="62" t="s">
        <v>561</v>
      </c>
      <c r="B28" s="73">
        <v>860083.99</v>
      </c>
      <c r="C28" s="73">
        <v>-40000</v>
      </c>
      <c r="D28" s="73">
        <v>820083.99</v>
      </c>
      <c r="E28" s="73">
        <v>452646.51</v>
      </c>
      <c r="F28" s="73">
        <v>452646.51</v>
      </c>
      <c r="G28" s="73">
        <v>367437.48</v>
      </c>
    </row>
    <row r="29" spans="1:7" x14ac:dyDescent="0.25">
      <c r="A29" s="62" t="s">
        <v>562</v>
      </c>
      <c r="B29" s="73">
        <v>1148598.81</v>
      </c>
      <c r="C29" s="73">
        <v>-110000</v>
      </c>
      <c r="D29" s="73">
        <v>1038598.81</v>
      </c>
      <c r="E29" s="73">
        <v>623745.43999999994</v>
      </c>
      <c r="F29" s="73">
        <v>623745.43999999994</v>
      </c>
      <c r="G29" s="73">
        <v>414853.37000000011</v>
      </c>
    </row>
    <row r="30" spans="1:7" x14ac:dyDescent="0.25">
      <c r="A30" s="62" t="s">
        <v>563</v>
      </c>
      <c r="B30" s="73">
        <v>2303740.34</v>
      </c>
      <c r="C30" s="73">
        <v>-130000</v>
      </c>
      <c r="D30" s="73">
        <v>2173740.34</v>
      </c>
      <c r="E30" s="73">
        <v>1331915.17</v>
      </c>
      <c r="F30" s="73">
        <v>1331915.17</v>
      </c>
      <c r="G30" s="73">
        <v>841825.16999999993</v>
      </c>
    </row>
    <row r="31" spans="1:7" x14ac:dyDescent="0.25">
      <c r="A31" s="62" t="s">
        <v>564</v>
      </c>
      <c r="B31" s="73">
        <v>1258521.79</v>
      </c>
      <c r="C31" s="73">
        <v>-40000</v>
      </c>
      <c r="D31" s="73">
        <v>1218521.79</v>
      </c>
      <c r="E31" s="73">
        <v>788061.37</v>
      </c>
      <c r="F31" s="73">
        <v>788061.37</v>
      </c>
      <c r="G31" s="73">
        <v>430460.42000000004</v>
      </c>
    </row>
    <row r="32" spans="1:7" ht="14.45" x14ac:dyDescent="0.3">
      <c r="A32" s="62" t="s">
        <v>565</v>
      </c>
      <c r="B32" s="73">
        <v>13650767.970000001</v>
      </c>
      <c r="C32" s="73">
        <v>1826000</v>
      </c>
      <c r="D32" s="73">
        <v>15476767.970000001</v>
      </c>
      <c r="E32" s="73">
        <v>9196588.5199999996</v>
      </c>
      <c r="F32" s="73">
        <v>9196588.3300000001</v>
      </c>
      <c r="G32" s="73">
        <v>6280179.4500000011</v>
      </c>
    </row>
    <row r="33" spans="1:7" x14ac:dyDescent="0.25">
      <c r="A33" s="62" t="s">
        <v>566</v>
      </c>
      <c r="B33" s="73">
        <v>1355390.9</v>
      </c>
      <c r="C33" s="73">
        <v>45100</v>
      </c>
      <c r="D33" s="73">
        <v>1400490.9</v>
      </c>
      <c r="E33" s="73">
        <v>834020.47</v>
      </c>
      <c r="F33" s="73">
        <v>834020.47</v>
      </c>
      <c r="G33" s="73">
        <v>566470.42999999993</v>
      </c>
    </row>
    <row r="34" spans="1:7" x14ac:dyDescent="0.25">
      <c r="A34" s="62" t="s">
        <v>567</v>
      </c>
      <c r="B34" s="73">
        <v>2918637.57</v>
      </c>
      <c r="C34" s="73">
        <v>-155000</v>
      </c>
      <c r="D34" s="73">
        <v>2763637.57</v>
      </c>
      <c r="E34" s="73">
        <v>1684410.06</v>
      </c>
      <c r="F34" s="73">
        <v>1684410.06</v>
      </c>
      <c r="G34" s="73">
        <v>1079227.5099999998</v>
      </c>
    </row>
    <row r="35" spans="1:7" x14ac:dyDescent="0.25">
      <c r="A35" s="62" t="s">
        <v>568</v>
      </c>
      <c r="B35" s="73">
        <v>839726.86</v>
      </c>
      <c r="C35" s="73">
        <v>-60000</v>
      </c>
      <c r="D35" s="73">
        <v>779726.86</v>
      </c>
      <c r="E35" s="73">
        <v>210329.37</v>
      </c>
      <c r="F35" s="73">
        <v>210329.37</v>
      </c>
      <c r="G35" s="73">
        <v>569397.49</v>
      </c>
    </row>
    <row r="36" spans="1:7" x14ac:dyDescent="0.25">
      <c r="A36" s="62" t="s">
        <v>569</v>
      </c>
      <c r="B36" s="73">
        <v>2536735.38</v>
      </c>
      <c r="C36" s="73">
        <v>-520000</v>
      </c>
      <c r="D36" s="73">
        <v>2016735.38</v>
      </c>
      <c r="E36" s="73">
        <v>1266827.99</v>
      </c>
      <c r="F36" s="73">
        <v>1266827.99</v>
      </c>
      <c r="G36" s="73">
        <v>749907.3899999999</v>
      </c>
    </row>
    <row r="37" spans="1:7" x14ac:dyDescent="0.25">
      <c r="A37" s="62" t="s">
        <v>570</v>
      </c>
      <c r="B37" s="73">
        <v>1484170.47</v>
      </c>
      <c r="C37" s="73">
        <v>615000</v>
      </c>
      <c r="D37" s="73">
        <v>2099170.4699999997</v>
      </c>
      <c r="E37" s="73">
        <v>1161763.94</v>
      </c>
      <c r="F37" s="73">
        <v>1161763.94</v>
      </c>
      <c r="G37" s="73">
        <v>937406.53</v>
      </c>
    </row>
    <row r="38" spans="1:7" x14ac:dyDescent="0.25">
      <c r="A38" s="62" t="s">
        <v>571</v>
      </c>
      <c r="B38" s="73">
        <v>5229226.67</v>
      </c>
      <c r="C38" s="73">
        <v>-176265.28000000003</v>
      </c>
      <c r="D38" s="73">
        <v>5052961.3899999997</v>
      </c>
      <c r="E38" s="73">
        <v>2828834.76</v>
      </c>
      <c r="F38" s="73">
        <v>2809913.68</v>
      </c>
      <c r="G38" s="73">
        <v>2224126.63</v>
      </c>
    </row>
    <row r="39" spans="1:7" x14ac:dyDescent="0.25">
      <c r="A39" s="62" t="s">
        <v>572</v>
      </c>
      <c r="B39" s="73">
        <v>1245500.08</v>
      </c>
      <c r="C39" s="73">
        <v>790000</v>
      </c>
      <c r="D39" s="73">
        <v>2035500.08</v>
      </c>
      <c r="E39" s="73">
        <v>826488.45</v>
      </c>
      <c r="F39" s="73">
        <v>826488.45</v>
      </c>
      <c r="G39" s="73">
        <v>1209011.6300000001</v>
      </c>
    </row>
    <row r="40" spans="1:7" x14ac:dyDescent="0.25">
      <c r="A40" s="62" t="s">
        <v>573</v>
      </c>
      <c r="B40" s="73">
        <v>338526.86</v>
      </c>
      <c r="C40" s="73">
        <v>0</v>
      </c>
      <c r="D40" s="73">
        <v>338526.86</v>
      </c>
      <c r="E40" s="73">
        <v>191968.24</v>
      </c>
      <c r="F40" s="73">
        <v>191968.24</v>
      </c>
      <c r="G40" s="73">
        <v>146558.62</v>
      </c>
    </row>
    <row r="41" spans="1:7" x14ac:dyDescent="0.25">
      <c r="A41" s="62" t="s">
        <v>574</v>
      </c>
      <c r="B41" s="73">
        <v>940038.53</v>
      </c>
      <c r="C41" s="73">
        <v>-60000</v>
      </c>
      <c r="D41" s="73">
        <v>880038.53</v>
      </c>
      <c r="E41" s="73">
        <v>572190.02</v>
      </c>
      <c r="F41" s="73">
        <v>572190.02</v>
      </c>
      <c r="G41" s="73">
        <v>307848.51</v>
      </c>
    </row>
    <row r="42" spans="1:7" x14ac:dyDescent="0.25">
      <c r="A42" s="62" t="s">
        <v>575</v>
      </c>
      <c r="B42" s="73">
        <v>371889.83</v>
      </c>
      <c r="C42" s="73">
        <v>-5000</v>
      </c>
      <c r="D42" s="73">
        <v>366889.83</v>
      </c>
      <c r="E42" s="73">
        <v>215635.6</v>
      </c>
      <c r="F42" s="73">
        <v>215635.6</v>
      </c>
      <c r="G42" s="73">
        <v>151254.23000000001</v>
      </c>
    </row>
    <row r="43" spans="1:7" x14ac:dyDescent="0.25">
      <c r="A43" s="62" t="s">
        <v>576</v>
      </c>
      <c r="B43" s="73">
        <v>681644.38</v>
      </c>
      <c r="C43" s="73">
        <v>0</v>
      </c>
      <c r="D43" s="73">
        <v>681644.38</v>
      </c>
      <c r="E43" s="73">
        <v>329455.61</v>
      </c>
      <c r="F43" s="73">
        <v>329455.61</v>
      </c>
      <c r="G43" s="73">
        <v>352188.77</v>
      </c>
    </row>
    <row r="44" spans="1:7" x14ac:dyDescent="0.25">
      <c r="A44" s="62" t="s">
        <v>577</v>
      </c>
      <c r="B44" s="73">
        <v>1495184.26</v>
      </c>
      <c r="C44" s="73">
        <v>20000</v>
      </c>
      <c r="D44" s="73">
        <v>1515184.26</v>
      </c>
      <c r="E44" s="73">
        <v>722511.8</v>
      </c>
      <c r="F44" s="73">
        <v>716522.6</v>
      </c>
      <c r="G44" s="73">
        <v>792672.46</v>
      </c>
    </row>
    <row r="45" spans="1:7" x14ac:dyDescent="0.25">
      <c r="A45" s="62" t="s">
        <v>578</v>
      </c>
      <c r="B45" s="73">
        <v>1474347.55</v>
      </c>
      <c r="C45" s="73">
        <v>-50000</v>
      </c>
      <c r="D45" s="73">
        <v>1424347.55</v>
      </c>
      <c r="E45" s="73">
        <v>784176.7</v>
      </c>
      <c r="F45" s="73">
        <v>784176.7</v>
      </c>
      <c r="G45" s="73">
        <v>640170.85000000009</v>
      </c>
    </row>
    <row r="46" spans="1:7" x14ac:dyDescent="0.25">
      <c r="A46" s="62" t="s">
        <v>579</v>
      </c>
      <c r="B46" s="73">
        <v>1115181.27</v>
      </c>
      <c r="C46" s="73">
        <v>91000</v>
      </c>
      <c r="D46" s="73">
        <v>1206181.27</v>
      </c>
      <c r="E46" s="73">
        <v>596274.69999999995</v>
      </c>
      <c r="F46" s="73">
        <v>596274.69999999995</v>
      </c>
      <c r="G46" s="73">
        <v>609906.57000000007</v>
      </c>
    </row>
    <row r="47" spans="1:7" x14ac:dyDescent="0.25">
      <c r="A47" s="62" t="s">
        <v>580</v>
      </c>
      <c r="B47" s="73">
        <v>564647.37</v>
      </c>
      <c r="C47" s="73">
        <v>-11000</v>
      </c>
      <c r="D47" s="73">
        <v>553647.37</v>
      </c>
      <c r="E47" s="73">
        <v>325528.45</v>
      </c>
      <c r="F47" s="73">
        <v>325528.45</v>
      </c>
      <c r="G47" s="73">
        <v>228118.91999999998</v>
      </c>
    </row>
    <row r="48" spans="1:7" ht="14.45" x14ac:dyDescent="0.3">
      <c r="A48" s="62" t="s">
        <v>581</v>
      </c>
      <c r="B48" s="73">
        <v>1075047.05</v>
      </c>
      <c r="C48" s="73">
        <v>-10000</v>
      </c>
      <c r="D48" s="73">
        <v>1065047.05</v>
      </c>
      <c r="E48" s="73">
        <v>617557.67000000004</v>
      </c>
      <c r="F48" s="73">
        <v>617557.67000000004</v>
      </c>
      <c r="G48" s="73">
        <v>447489.38</v>
      </c>
    </row>
    <row r="49" spans="1:7" x14ac:dyDescent="0.25">
      <c r="A49" s="62" t="s">
        <v>582</v>
      </c>
      <c r="B49" s="73">
        <v>0</v>
      </c>
      <c r="C49" s="73">
        <v>208876.2</v>
      </c>
      <c r="D49" s="73">
        <v>208876.2</v>
      </c>
      <c r="E49" s="73">
        <v>84621.92</v>
      </c>
      <c r="F49" s="73">
        <v>84621.92</v>
      </c>
      <c r="G49" s="73">
        <v>124254.28000000001</v>
      </c>
    </row>
    <row r="50" spans="1:7" x14ac:dyDescent="0.25">
      <c r="A50" s="62" t="s">
        <v>583</v>
      </c>
      <c r="B50" s="73">
        <v>7500000</v>
      </c>
      <c r="C50" s="73">
        <v>-600000</v>
      </c>
      <c r="D50" s="73">
        <v>6900000</v>
      </c>
      <c r="E50" s="73">
        <v>0</v>
      </c>
      <c r="F50" s="73">
        <v>0</v>
      </c>
      <c r="G50" s="73">
        <v>6900000</v>
      </c>
    </row>
    <row r="51" spans="1:7" x14ac:dyDescent="0.25">
      <c r="A51" s="62" t="s">
        <v>584</v>
      </c>
      <c r="B51" s="73">
        <v>1556000</v>
      </c>
      <c r="C51" s="73">
        <v>-954545.52</v>
      </c>
      <c r="D51" s="73">
        <v>601454.48</v>
      </c>
      <c r="E51" s="73">
        <v>533600</v>
      </c>
      <c r="F51" s="73">
        <v>0</v>
      </c>
      <c r="G51" s="73">
        <v>67854.479999999981</v>
      </c>
    </row>
    <row r="52" spans="1:7" x14ac:dyDescent="0.25">
      <c r="A52" s="62" t="s">
        <v>585</v>
      </c>
      <c r="B52" s="73">
        <v>16144000</v>
      </c>
      <c r="C52" s="73">
        <v>-461235.48000000045</v>
      </c>
      <c r="D52" s="73">
        <v>15682764.52</v>
      </c>
      <c r="E52" s="73">
        <v>5209037.26</v>
      </c>
      <c r="F52" s="73">
        <v>3241366.2799999993</v>
      </c>
      <c r="G52" s="73">
        <v>10473727.26</v>
      </c>
    </row>
    <row r="53" spans="1:7" x14ac:dyDescent="0.25">
      <c r="A53" s="62" t="s">
        <v>586</v>
      </c>
      <c r="B53" s="73">
        <v>30000</v>
      </c>
      <c r="C53" s="73">
        <v>-6000</v>
      </c>
      <c r="D53" s="73">
        <v>24000</v>
      </c>
      <c r="E53" s="73">
        <v>0</v>
      </c>
      <c r="F53" s="73">
        <v>0</v>
      </c>
      <c r="G53" s="73">
        <v>24000</v>
      </c>
    </row>
    <row r="54" spans="1:7" x14ac:dyDescent="0.25">
      <c r="A54" s="62" t="s">
        <v>587</v>
      </c>
      <c r="B54" s="73">
        <v>4956517.93</v>
      </c>
      <c r="C54" s="73">
        <v>381000</v>
      </c>
      <c r="D54" s="73">
        <v>5337517.93</v>
      </c>
      <c r="E54" s="73">
        <v>5364499.2300000004</v>
      </c>
      <c r="F54" s="73">
        <v>5364499.2300000004</v>
      </c>
      <c r="G54" s="73">
        <v>-26981.300000000745</v>
      </c>
    </row>
    <row r="55" spans="1:7" x14ac:dyDescent="0.25">
      <c r="A55" s="62" t="s">
        <v>588</v>
      </c>
      <c r="B55" s="73">
        <v>1954062.52</v>
      </c>
      <c r="C55" s="73">
        <v>0</v>
      </c>
      <c r="D55" s="73">
        <v>1954062.52</v>
      </c>
      <c r="E55" s="73">
        <v>1166922.49</v>
      </c>
      <c r="F55" s="73">
        <v>1166922.49</v>
      </c>
      <c r="G55" s="73">
        <v>787140.03</v>
      </c>
    </row>
    <row r="56" spans="1:7" x14ac:dyDescent="0.25">
      <c r="A56" s="62" t="s">
        <v>589</v>
      </c>
      <c r="B56" s="73">
        <v>19009419.550000001</v>
      </c>
      <c r="C56" s="73">
        <v>404359</v>
      </c>
      <c r="D56" s="73">
        <v>19413778.550000001</v>
      </c>
      <c r="E56" s="73">
        <v>12386682.51</v>
      </c>
      <c r="F56" s="73">
        <v>12372096.369999999</v>
      </c>
      <c r="G56" s="73">
        <v>7027096.040000001</v>
      </c>
    </row>
    <row r="57" spans="1:7" x14ac:dyDescent="0.25">
      <c r="A57" s="62" t="s">
        <v>590</v>
      </c>
      <c r="B57" s="73">
        <v>255000</v>
      </c>
      <c r="C57" s="73">
        <v>-34981</v>
      </c>
      <c r="D57" s="73">
        <v>220019</v>
      </c>
      <c r="E57" s="73">
        <v>0</v>
      </c>
      <c r="F57" s="73">
        <v>0</v>
      </c>
      <c r="G57" s="73">
        <v>220019</v>
      </c>
    </row>
    <row r="58" spans="1:7" x14ac:dyDescent="0.25">
      <c r="A58" s="62" t="s">
        <v>591</v>
      </c>
      <c r="B58" s="73">
        <v>2000000</v>
      </c>
      <c r="C58" s="73">
        <v>0</v>
      </c>
      <c r="D58" s="73">
        <v>2000000</v>
      </c>
      <c r="E58" s="73">
        <v>0</v>
      </c>
      <c r="F58" s="73">
        <v>0</v>
      </c>
      <c r="G58" s="73">
        <v>2000000</v>
      </c>
    </row>
    <row r="59" spans="1:7" x14ac:dyDescent="0.25">
      <c r="A59" s="62" t="s">
        <v>592</v>
      </c>
      <c r="B59" s="73">
        <v>100000</v>
      </c>
      <c r="C59" s="73">
        <v>4046800</v>
      </c>
      <c r="D59" s="73">
        <v>4146800</v>
      </c>
      <c r="E59" s="73">
        <v>2580800</v>
      </c>
      <c r="F59" s="73">
        <v>2580800</v>
      </c>
      <c r="G59" s="73">
        <v>1566000</v>
      </c>
    </row>
    <row r="60" spans="1:7" x14ac:dyDescent="0.25">
      <c r="A60" s="62" t="s">
        <v>593</v>
      </c>
      <c r="B60" s="73">
        <v>2000000</v>
      </c>
      <c r="C60" s="73">
        <v>268744.54000000004</v>
      </c>
      <c r="D60" s="73">
        <v>2268744.54</v>
      </c>
      <c r="E60" s="73">
        <v>429943.59</v>
      </c>
      <c r="F60" s="73">
        <v>410603.5</v>
      </c>
      <c r="G60" s="73">
        <v>1838800.95</v>
      </c>
    </row>
    <row r="61" spans="1:7" x14ac:dyDescent="0.25">
      <c r="A61" s="62" t="s">
        <v>594</v>
      </c>
      <c r="B61" s="73">
        <v>10000000</v>
      </c>
      <c r="C61" s="73">
        <v>110000</v>
      </c>
      <c r="D61" s="73">
        <v>10110000</v>
      </c>
      <c r="E61" s="73">
        <v>0</v>
      </c>
      <c r="F61" s="73">
        <v>0</v>
      </c>
      <c r="G61" s="73">
        <v>10110000</v>
      </c>
    </row>
    <row r="62" spans="1:7" x14ac:dyDescent="0.25">
      <c r="A62" s="62" t="s">
        <v>595</v>
      </c>
      <c r="B62" s="73">
        <v>200000</v>
      </c>
      <c r="C62" s="73">
        <v>0</v>
      </c>
      <c r="D62" s="73">
        <v>200000</v>
      </c>
      <c r="E62" s="73">
        <v>0</v>
      </c>
      <c r="F62" s="73">
        <v>0</v>
      </c>
      <c r="G62" s="73">
        <v>200000</v>
      </c>
    </row>
    <row r="63" spans="1:7" x14ac:dyDescent="0.25">
      <c r="A63" s="62" t="s">
        <v>596</v>
      </c>
      <c r="B63" s="73">
        <v>100000</v>
      </c>
      <c r="C63" s="73">
        <v>0</v>
      </c>
      <c r="D63" s="73">
        <v>100000</v>
      </c>
      <c r="E63" s="73">
        <v>0</v>
      </c>
      <c r="F63" s="73">
        <v>0</v>
      </c>
      <c r="G63" s="73">
        <v>100000</v>
      </c>
    </row>
    <row r="64" spans="1:7" ht="14.45" x14ac:dyDescent="0.3">
      <c r="A64" s="62" t="s">
        <v>597</v>
      </c>
      <c r="B64" s="73">
        <v>250000</v>
      </c>
      <c r="C64" s="73">
        <v>0</v>
      </c>
      <c r="D64" s="73">
        <v>250000</v>
      </c>
      <c r="E64" s="73">
        <v>78000</v>
      </c>
      <c r="F64" s="73">
        <v>78000</v>
      </c>
      <c r="G64" s="73">
        <v>172000</v>
      </c>
    </row>
    <row r="65" spans="1:7" x14ac:dyDescent="0.25">
      <c r="A65" s="62" t="s">
        <v>598</v>
      </c>
      <c r="B65" s="73">
        <v>0</v>
      </c>
      <c r="C65" s="73">
        <v>4560257.3099999996</v>
      </c>
      <c r="D65" s="73">
        <v>4560257.3099999996</v>
      </c>
      <c r="E65" s="73">
        <v>3785613.63</v>
      </c>
      <c r="F65" s="73">
        <v>3785613.63</v>
      </c>
      <c r="G65" s="73">
        <v>774643.6799999997</v>
      </c>
    </row>
    <row r="66" spans="1:7" x14ac:dyDescent="0.25">
      <c r="A66" s="62" t="s">
        <v>599</v>
      </c>
      <c r="B66" s="73">
        <v>0</v>
      </c>
      <c r="C66" s="73">
        <v>1127886.82</v>
      </c>
      <c r="D66" s="73">
        <v>1127886.82</v>
      </c>
      <c r="E66" s="73">
        <v>1127886.82</v>
      </c>
      <c r="F66" s="73">
        <v>1127886.82</v>
      </c>
      <c r="G66" s="73">
        <v>0</v>
      </c>
    </row>
    <row r="67" spans="1:7" x14ac:dyDescent="0.25">
      <c r="A67" s="62" t="s">
        <v>600</v>
      </c>
      <c r="B67" s="73">
        <v>0</v>
      </c>
      <c r="C67" s="73">
        <v>2820854.5300000003</v>
      </c>
      <c r="D67" s="73">
        <v>2820854.5300000003</v>
      </c>
      <c r="E67" s="73">
        <v>2820854.53</v>
      </c>
      <c r="F67" s="73">
        <v>2820854.53</v>
      </c>
      <c r="G67" s="73">
        <v>4.6566128730773926E-10</v>
      </c>
    </row>
    <row r="68" spans="1:7" x14ac:dyDescent="0.25">
      <c r="A68" s="62" t="s">
        <v>601</v>
      </c>
      <c r="B68" s="73">
        <v>0</v>
      </c>
      <c r="C68" s="73">
        <v>230245.11000000002</v>
      </c>
      <c r="D68" s="73">
        <v>230245.11000000002</v>
      </c>
      <c r="E68" s="73">
        <v>230245.11</v>
      </c>
      <c r="F68" s="73">
        <v>230245.11</v>
      </c>
      <c r="G68" s="73">
        <v>2.9103830456733704E-11</v>
      </c>
    </row>
    <row r="69" spans="1:7" x14ac:dyDescent="0.25">
      <c r="A69" s="62" t="s">
        <v>602</v>
      </c>
      <c r="B69" s="73">
        <v>0</v>
      </c>
      <c r="C69" s="73">
        <v>5456913.21</v>
      </c>
      <c r="D69" s="73">
        <v>5456913.21</v>
      </c>
      <c r="E69" s="73">
        <v>5456913.21</v>
      </c>
      <c r="F69" s="73">
        <v>5456913.21</v>
      </c>
      <c r="G69" s="73">
        <v>0</v>
      </c>
    </row>
    <row r="70" spans="1:7" x14ac:dyDescent="0.25">
      <c r="A70" s="62" t="s">
        <v>603</v>
      </c>
      <c r="B70" s="73">
        <v>0</v>
      </c>
      <c r="C70" s="73">
        <v>74100</v>
      </c>
      <c r="D70" s="73">
        <v>74100</v>
      </c>
      <c r="E70" s="73">
        <v>69930</v>
      </c>
      <c r="F70" s="73">
        <v>69930</v>
      </c>
      <c r="G70" s="73">
        <v>4170</v>
      </c>
    </row>
    <row r="71" spans="1:7" x14ac:dyDescent="0.25">
      <c r="A71" s="62" t="s">
        <v>604</v>
      </c>
      <c r="B71" s="73">
        <v>0</v>
      </c>
      <c r="C71" s="73">
        <v>7000</v>
      </c>
      <c r="D71" s="73">
        <v>7000</v>
      </c>
      <c r="E71" s="73">
        <v>0</v>
      </c>
      <c r="F71" s="73">
        <v>0</v>
      </c>
      <c r="G71" s="73">
        <v>7000</v>
      </c>
    </row>
    <row r="72" spans="1:7" x14ac:dyDescent="0.25">
      <c r="A72" s="62" t="s">
        <v>542</v>
      </c>
      <c r="B72" s="73">
        <v>0</v>
      </c>
      <c r="C72" s="73">
        <v>776794.70000000007</v>
      </c>
      <c r="D72" s="73">
        <v>776794.70000000007</v>
      </c>
      <c r="E72" s="73">
        <v>611236.36</v>
      </c>
      <c r="F72" s="73">
        <v>611236.36</v>
      </c>
      <c r="G72" s="73">
        <v>165558.34000000008</v>
      </c>
    </row>
    <row r="73" spans="1:7" x14ac:dyDescent="0.25">
      <c r="A73" s="62" t="s">
        <v>605</v>
      </c>
      <c r="B73" s="73">
        <v>0</v>
      </c>
      <c r="C73" s="73">
        <v>14865.489999999998</v>
      </c>
      <c r="D73" s="73">
        <v>14865.489999999998</v>
      </c>
      <c r="E73" s="73">
        <v>14743.53</v>
      </c>
      <c r="F73" s="73">
        <v>14743.53</v>
      </c>
      <c r="G73" s="73">
        <v>121.95999999999731</v>
      </c>
    </row>
    <row r="74" spans="1:7" x14ac:dyDescent="0.25">
      <c r="A74" s="62" t="s">
        <v>606</v>
      </c>
      <c r="B74" s="73">
        <v>0</v>
      </c>
      <c r="C74" s="73">
        <v>3832092.17</v>
      </c>
      <c r="D74" s="73">
        <v>3832092.17</v>
      </c>
      <c r="E74" s="73">
        <v>476280.33</v>
      </c>
      <c r="F74" s="73">
        <v>476280.33</v>
      </c>
      <c r="G74" s="73">
        <v>3355811.8399999999</v>
      </c>
    </row>
    <row r="75" spans="1:7" x14ac:dyDescent="0.25">
      <c r="A75" s="62"/>
      <c r="B75" s="73"/>
      <c r="C75" s="73"/>
      <c r="D75" s="73"/>
      <c r="E75" s="73"/>
      <c r="F75" s="73"/>
      <c r="G75" s="73"/>
    </row>
    <row r="76" spans="1:7" x14ac:dyDescent="0.25">
      <c r="A76" s="62"/>
      <c r="B76" s="73"/>
      <c r="C76" s="73"/>
      <c r="D76" s="73"/>
      <c r="E76" s="73"/>
      <c r="F76" s="73"/>
      <c r="G76" s="73"/>
    </row>
    <row r="77" spans="1:7" x14ac:dyDescent="0.25">
      <c r="A77" s="32" t="s">
        <v>142</v>
      </c>
      <c r="B77" s="48"/>
      <c r="C77" s="48"/>
      <c r="D77" s="48"/>
      <c r="E77" s="48"/>
      <c r="F77" s="48"/>
      <c r="G77" s="48"/>
    </row>
    <row r="78" spans="1:7" x14ac:dyDescent="0.25">
      <c r="A78" s="3" t="s">
        <v>362</v>
      </c>
      <c r="B78" s="4">
        <f>SUM(B79:B86)</f>
        <v>0</v>
      </c>
      <c r="C78" s="4">
        <f t="shared" ref="C78:G78" si="1">SUM(C79:C86)</f>
        <v>253267.29</v>
      </c>
      <c r="D78" s="4">
        <f t="shared" si="1"/>
        <v>253267.29</v>
      </c>
      <c r="E78" s="4">
        <f t="shared" si="1"/>
        <v>84505.47</v>
      </c>
      <c r="F78" s="4">
        <f t="shared" si="1"/>
        <v>67928.25</v>
      </c>
      <c r="G78" s="4">
        <f t="shared" si="1"/>
        <v>168761.82</v>
      </c>
    </row>
    <row r="79" spans="1:7" x14ac:dyDescent="0.25">
      <c r="A79" s="62" t="s">
        <v>542</v>
      </c>
      <c r="B79" s="73">
        <v>0</v>
      </c>
      <c r="C79" s="73">
        <v>253267.29</v>
      </c>
      <c r="D79" s="73">
        <v>253267.29</v>
      </c>
      <c r="E79" s="73">
        <v>84505.47</v>
      </c>
      <c r="F79" s="73">
        <v>67928.25</v>
      </c>
      <c r="G79" s="73">
        <v>168761.82</v>
      </c>
    </row>
    <row r="80" spans="1:7" x14ac:dyDescent="0.25">
      <c r="A80" s="62"/>
      <c r="B80" s="73"/>
      <c r="C80" s="73"/>
      <c r="D80" s="73"/>
      <c r="E80" s="73"/>
      <c r="F80" s="73"/>
      <c r="G80" s="73"/>
    </row>
    <row r="81" spans="1:7" x14ac:dyDescent="0.25">
      <c r="A81" s="62"/>
      <c r="B81" s="73"/>
      <c r="C81" s="73"/>
      <c r="D81" s="73"/>
      <c r="E81" s="73"/>
      <c r="F81" s="73"/>
      <c r="G81" s="73"/>
    </row>
    <row r="82" spans="1:7" x14ac:dyDescent="0.25">
      <c r="A82" s="62"/>
      <c r="B82" s="73"/>
      <c r="C82" s="73"/>
      <c r="D82" s="73"/>
      <c r="E82" s="73"/>
      <c r="F82" s="73"/>
      <c r="G82" s="73"/>
    </row>
    <row r="83" spans="1:7" x14ac:dyDescent="0.25">
      <c r="A83" s="62"/>
      <c r="B83" s="73"/>
      <c r="C83" s="73"/>
      <c r="D83" s="73"/>
      <c r="E83" s="73"/>
      <c r="F83" s="73"/>
      <c r="G83" s="73"/>
    </row>
    <row r="84" spans="1:7" x14ac:dyDescent="0.25">
      <c r="A84" s="62"/>
      <c r="B84" s="73"/>
      <c r="C84" s="73"/>
      <c r="D84" s="73"/>
      <c r="E84" s="73"/>
      <c r="F84" s="73"/>
      <c r="G84" s="73"/>
    </row>
    <row r="85" spans="1:7" x14ac:dyDescent="0.25">
      <c r="A85" s="62"/>
      <c r="B85" s="73"/>
      <c r="C85" s="73"/>
      <c r="D85" s="73"/>
      <c r="E85" s="73"/>
      <c r="F85" s="73"/>
      <c r="G85" s="73"/>
    </row>
    <row r="86" spans="1:7" x14ac:dyDescent="0.25">
      <c r="A86" s="62"/>
      <c r="B86" s="73"/>
      <c r="C86" s="73"/>
      <c r="D86" s="73"/>
      <c r="E86" s="73"/>
      <c r="F86" s="73"/>
      <c r="G86" s="73"/>
    </row>
    <row r="87" spans="1:7" x14ac:dyDescent="0.25">
      <c r="A87" s="32" t="s">
        <v>142</v>
      </c>
      <c r="B87" s="48"/>
      <c r="C87" s="48"/>
      <c r="D87" s="48"/>
      <c r="E87" s="48"/>
      <c r="F87" s="48"/>
      <c r="G87" s="48"/>
    </row>
    <row r="88" spans="1:7" x14ac:dyDescent="0.25">
      <c r="A88" s="3" t="s">
        <v>358</v>
      </c>
      <c r="B88" s="4">
        <f>SUM(B78,B9)</f>
        <v>172901600.00000003</v>
      </c>
      <c r="C88" s="4">
        <f t="shared" ref="C88:G88" si="2">SUM(C78,C9)</f>
        <v>22659235.169999994</v>
      </c>
      <c r="D88" s="4">
        <f t="shared" si="2"/>
        <v>195560835.17000002</v>
      </c>
      <c r="E88" s="4">
        <f t="shared" si="2"/>
        <v>105861409.42</v>
      </c>
      <c r="F88" s="4">
        <f t="shared" si="2"/>
        <v>103236456.42</v>
      </c>
      <c r="G88" s="4">
        <f t="shared" si="2"/>
        <v>89699425.750000015</v>
      </c>
    </row>
    <row r="89" spans="1:7" x14ac:dyDescent="0.25">
      <c r="A89" s="54"/>
      <c r="B89" s="54"/>
      <c r="C89" s="54"/>
      <c r="D89" s="54"/>
      <c r="E89" s="54"/>
      <c r="F89" s="54"/>
      <c r="G89" s="54"/>
    </row>
  </sheetData>
  <mergeCells count="4">
    <mergeCell ref="A7:A8"/>
    <mergeCell ref="B7:F7"/>
    <mergeCell ref="G7:G8"/>
    <mergeCell ref="A1:G1"/>
  </mergeCells>
  <dataValidations count="1">
    <dataValidation type="decimal" allowBlank="1" showInputMessage="1" showErrorMessage="1" sqref="B77:G78 B9:G9 B87:G88"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77:G78 B87:G88"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MUNICIPIO DOCTOR MORA, GTO.</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172901600</v>
      </c>
      <c r="C9" s="31">
        <f t="shared" ref="C9:G9" si="0">SUM(C10,C19,C27,C37)</f>
        <v>22405967.880000003</v>
      </c>
      <c r="D9" s="31">
        <f t="shared" si="0"/>
        <v>195307567.88</v>
      </c>
      <c r="E9" s="31">
        <f t="shared" si="0"/>
        <v>105776903.95000003</v>
      </c>
      <c r="F9" s="31">
        <f t="shared" si="0"/>
        <v>103168528.17</v>
      </c>
      <c r="G9" s="31">
        <f t="shared" si="0"/>
        <v>89530663.929999992</v>
      </c>
    </row>
    <row r="10" spans="1:7" ht="15" customHeight="1" x14ac:dyDescent="0.25">
      <c r="A10" s="57" t="s">
        <v>369</v>
      </c>
      <c r="B10" s="46">
        <f>SUM(B11:B18)</f>
        <v>87816798.539999992</v>
      </c>
      <c r="C10" s="46">
        <f t="shared" ref="C10:G10" si="1">SUM(C11:C18)</f>
        <v>-2490515.92</v>
      </c>
      <c r="D10" s="46">
        <f t="shared" si="1"/>
        <v>85326282.620000005</v>
      </c>
      <c r="E10" s="46">
        <f t="shared" si="1"/>
        <v>52405290.629999995</v>
      </c>
      <c r="F10" s="46">
        <f t="shared" si="1"/>
        <v>52336447.18999999</v>
      </c>
      <c r="G10" s="46">
        <f t="shared" si="1"/>
        <v>32920991.99000001</v>
      </c>
    </row>
    <row r="11" spans="1:7" x14ac:dyDescent="0.25">
      <c r="A11" s="76" t="s">
        <v>370</v>
      </c>
      <c r="B11" s="46">
        <v>8523945.9499999993</v>
      </c>
      <c r="C11" s="46">
        <v>-160000</v>
      </c>
      <c r="D11" s="46">
        <v>8363945.9499999993</v>
      </c>
      <c r="E11" s="46">
        <v>5416592.75</v>
      </c>
      <c r="F11" s="46">
        <v>5381968.3900000006</v>
      </c>
      <c r="G11" s="46">
        <f>D11-E11</f>
        <v>2947353.1999999993</v>
      </c>
    </row>
    <row r="12" spans="1:7" x14ac:dyDescent="0.25">
      <c r="A12" s="76" t="s">
        <v>371</v>
      </c>
      <c r="B12" s="46">
        <v>1053534.21</v>
      </c>
      <c r="C12" s="46">
        <v>-5000</v>
      </c>
      <c r="D12" s="46">
        <v>1048534.21</v>
      </c>
      <c r="E12" s="46">
        <v>545091.21</v>
      </c>
      <c r="F12" s="46">
        <v>545091.21</v>
      </c>
      <c r="G12" s="46">
        <f t="shared" ref="G12:G41" si="2">D12-E12</f>
        <v>503443</v>
      </c>
    </row>
    <row r="13" spans="1:7" x14ac:dyDescent="0.25">
      <c r="A13" s="76" t="s">
        <v>372</v>
      </c>
      <c r="B13" s="46">
        <v>36099431.5</v>
      </c>
      <c r="C13" s="46">
        <v>24189.320000000065</v>
      </c>
      <c r="D13" s="46">
        <v>36123620.82</v>
      </c>
      <c r="E13" s="46">
        <v>24765971.819999993</v>
      </c>
      <c r="F13" s="46">
        <v>24761099.819999989</v>
      </c>
      <c r="G13" s="46">
        <f t="shared" si="2"/>
        <v>11357649.000000007</v>
      </c>
    </row>
    <row r="14" spans="1:7" x14ac:dyDescent="0.25">
      <c r="A14" s="76" t="s">
        <v>373</v>
      </c>
      <c r="B14" s="46">
        <v>0</v>
      </c>
      <c r="C14" s="46">
        <v>0</v>
      </c>
      <c r="D14" s="46">
        <v>0</v>
      </c>
      <c r="E14" s="46">
        <v>0</v>
      </c>
      <c r="F14" s="46">
        <v>0</v>
      </c>
      <c r="G14" s="46">
        <f t="shared" si="2"/>
        <v>0</v>
      </c>
    </row>
    <row r="15" spans="1:7" x14ac:dyDescent="0.25">
      <c r="A15" s="76" t="s">
        <v>374</v>
      </c>
      <c r="B15" s="46">
        <v>16342960.740000002</v>
      </c>
      <c r="C15" s="46">
        <v>-2693064.2399999998</v>
      </c>
      <c r="D15" s="46">
        <v>13649896.500000002</v>
      </c>
      <c r="E15" s="46">
        <v>5577003.8500000006</v>
      </c>
      <c r="F15" s="46">
        <v>5568232.1100000003</v>
      </c>
      <c r="G15" s="46">
        <f t="shared" si="2"/>
        <v>8072892.6500000013</v>
      </c>
    </row>
    <row r="16" spans="1:7" x14ac:dyDescent="0.25">
      <c r="A16" s="76" t="s">
        <v>375</v>
      </c>
      <c r="B16" s="46">
        <v>0</v>
      </c>
      <c r="C16" s="46">
        <v>0</v>
      </c>
      <c r="D16" s="46">
        <v>0</v>
      </c>
      <c r="E16" s="46">
        <v>0</v>
      </c>
      <c r="F16" s="46">
        <v>0</v>
      </c>
      <c r="G16" s="46">
        <f t="shared" si="2"/>
        <v>0</v>
      </c>
    </row>
    <row r="17" spans="1:7" x14ac:dyDescent="0.25">
      <c r="A17" s="76" t="s">
        <v>376</v>
      </c>
      <c r="B17" s="46">
        <v>23818704.859999999</v>
      </c>
      <c r="C17" s="46">
        <v>364359</v>
      </c>
      <c r="D17" s="46">
        <v>24183063.859999999</v>
      </c>
      <c r="E17" s="46">
        <v>14965576.639999999</v>
      </c>
      <c r="F17" s="46">
        <v>14945001.299999997</v>
      </c>
      <c r="G17" s="46">
        <f t="shared" si="2"/>
        <v>9217487.2200000007</v>
      </c>
    </row>
    <row r="18" spans="1:7" x14ac:dyDescent="0.25">
      <c r="A18" s="76" t="s">
        <v>377</v>
      </c>
      <c r="B18" s="46">
        <v>1978221.28</v>
      </c>
      <c r="C18" s="46">
        <v>-21000</v>
      </c>
      <c r="D18" s="46">
        <v>1957221.28</v>
      </c>
      <c r="E18" s="46">
        <v>1135054.3600000001</v>
      </c>
      <c r="F18" s="46">
        <v>1135054.3600000001</v>
      </c>
      <c r="G18" s="46">
        <f t="shared" si="2"/>
        <v>822166.91999999993</v>
      </c>
    </row>
    <row r="19" spans="1:7" x14ac:dyDescent="0.25">
      <c r="A19" s="57" t="s">
        <v>378</v>
      </c>
      <c r="B19" s="46">
        <f>SUM(B20:B26)</f>
        <v>76359467.269999996</v>
      </c>
      <c r="C19" s="46">
        <f t="shared" ref="C19:G19" si="3">SUM(C20:C26)</f>
        <v>25126483.800000001</v>
      </c>
      <c r="D19" s="46">
        <f t="shared" si="3"/>
        <v>101485951.06999999</v>
      </c>
      <c r="E19" s="46">
        <f t="shared" si="3"/>
        <v>48359344.460000031</v>
      </c>
      <c r="F19" s="46">
        <f t="shared" si="3"/>
        <v>45819812.12000002</v>
      </c>
      <c r="G19" s="46">
        <f t="shared" si="3"/>
        <v>53126606.609999985</v>
      </c>
    </row>
    <row r="20" spans="1:7" x14ac:dyDescent="0.25">
      <c r="A20" s="76" t="s">
        <v>516</v>
      </c>
      <c r="B20" s="46">
        <v>1245500.08</v>
      </c>
      <c r="C20" s="46">
        <v>790000</v>
      </c>
      <c r="D20" s="46">
        <v>2035500.08</v>
      </c>
      <c r="E20" s="46">
        <v>826488.45000000007</v>
      </c>
      <c r="F20" s="46">
        <v>826488.45000000007</v>
      </c>
      <c r="G20" s="46">
        <f t="shared" si="2"/>
        <v>1209011.6299999999</v>
      </c>
    </row>
    <row r="21" spans="1:7" x14ac:dyDescent="0.25">
      <c r="A21" s="76" t="s">
        <v>379</v>
      </c>
      <c r="B21" s="46">
        <v>58716073.939999998</v>
      </c>
      <c r="C21" s="46">
        <v>23378251.870000001</v>
      </c>
      <c r="D21" s="46">
        <v>82094325.810000002</v>
      </c>
      <c r="E21" s="46">
        <v>42451603.26000002</v>
      </c>
      <c r="F21" s="46">
        <v>39912070.920000009</v>
      </c>
      <c r="G21" s="46">
        <f t="shared" si="2"/>
        <v>39642722.549999982</v>
      </c>
    </row>
    <row r="22" spans="1:7" x14ac:dyDescent="0.25">
      <c r="A22" s="76" t="s">
        <v>380</v>
      </c>
      <c r="B22" s="46">
        <v>1824347.55</v>
      </c>
      <c r="C22" s="46">
        <v>-50000</v>
      </c>
      <c r="D22" s="46">
        <v>1774347.55</v>
      </c>
      <c r="E22" s="46">
        <v>862176.70000000007</v>
      </c>
      <c r="F22" s="46">
        <v>862176.70000000007</v>
      </c>
      <c r="G22" s="46">
        <f t="shared" si="2"/>
        <v>912170.85</v>
      </c>
    </row>
    <row r="23" spans="1:7" x14ac:dyDescent="0.25">
      <c r="A23" s="76" t="s">
        <v>381</v>
      </c>
      <c r="B23" s="46">
        <v>1315181.27</v>
      </c>
      <c r="C23" s="46">
        <v>91000</v>
      </c>
      <c r="D23" s="46">
        <v>1406181.27</v>
      </c>
      <c r="E23" s="46">
        <v>596274.70000000007</v>
      </c>
      <c r="F23" s="46">
        <v>596274.70000000007</v>
      </c>
      <c r="G23" s="46">
        <f t="shared" si="2"/>
        <v>809906.57</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13258364.43</v>
      </c>
      <c r="C26" s="46">
        <v>917231.93</v>
      </c>
      <c r="D26" s="46">
        <v>14175596.359999999</v>
      </c>
      <c r="E26" s="46">
        <v>3622801.3499999996</v>
      </c>
      <c r="F26" s="46">
        <v>3622801.3499999996</v>
      </c>
      <c r="G26" s="46">
        <f t="shared" si="2"/>
        <v>10552795.01</v>
      </c>
    </row>
    <row r="27" spans="1:7" x14ac:dyDescent="0.25">
      <c r="A27" s="57" t="s">
        <v>384</v>
      </c>
      <c r="B27" s="46">
        <f>SUM(B28:B36)</f>
        <v>8725334.1899999995</v>
      </c>
      <c r="C27" s="46">
        <f t="shared" ref="C27:F27" si="4">SUM(C28:C36)</f>
        <v>-230000</v>
      </c>
      <c r="D27" s="46">
        <f t="shared" si="4"/>
        <v>8495334.1899999995</v>
      </c>
      <c r="E27" s="46">
        <f t="shared" si="4"/>
        <v>5012268.8599999975</v>
      </c>
      <c r="F27" s="46">
        <f t="shared" si="4"/>
        <v>5012268.8599999985</v>
      </c>
      <c r="G27" s="46">
        <f t="shared" si="2"/>
        <v>3483065.3300000019</v>
      </c>
    </row>
    <row r="28" spans="1:7" x14ac:dyDescent="0.25">
      <c r="A28" s="79" t="s">
        <v>385</v>
      </c>
      <c r="B28" s="46">
        <v>8725334.1899999995</v>
      </c>
      <c r="C28" s="46">
        <v>-230000</v>
      </c>
      <c r="D28" s="46">
        <v>8495334.1899999995</v>
      </c>
      <c r="E28" s="46">
        <v>5012268.8599999975</v>
      </c>
      <c r="F28" s="46">
        <v>5012268.8599999985</v>
      </c>
      <c r="G28" s="46">
        <f t="shared" si="2"/>
        <v>3483065.3300000019</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253267.29</v>
      </c>
      <c r="D43" s="4">
        <f t="shared" si="6"/>
        <v>253267.29</v>
      </c>
      <c r="E43" s="4">
        <f t="shared" si="6"/>
        <v>84505.47</v>
      </c>
      <c r="F43" s="4">
        <f t="shared" si="6"/>
        <v>67928.25</v>
      </c>
      <c r="G43" s="4">
        <f t="shared" si="6"/>
        <v>168761.82</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253267.29</v>
      </c>
      <c r="D53" s="46">
        <f t="shared" si="9"/>
        <v>253267.29</v>
      </c>
      <c r="E53" s="46">
        <f t="shared" si="9"/>
        <v>84505.47</v>
      </c>
      <c r="F53" s="46">
        <f t="shared" si="9"/>
        <v>67928.25</v>
      </c>
      <c r="G53" s="46">
        <f t="shared" si="9"/>
        <v>168761.82</v>
      </c>
    </row>
    <row r="54" spans="1:7" x14ac:dyDescent="0.25">
      <c r="A54" s="79" t="s">
        <v>516</v>
      </c>
      <c r="B54" s="46">
        <v>0</v>
      </c>
      <c r="C54" s="46">
        <v>0</v>
      </c>
      <c r="D54" s="46">
        <v>0</v>
      </c>
      <c r="E54" s="46">
        <v>0</v>
      </c>
      <c r="F54" s="46">
        <v>0</v>
      </c>
      <c r="G54" s="46">
        <f t="shared" si="8"/>
        <v>0</v>
      </c>
    </row>
    <row r="55" spans="1:7" x14ac:dyDescent="0.25">
      <c r="A55" s="79" t="s">
        <v>379</v>
      </c>
      <c r="B55" s="46">
        <v>0</v>
      </c>
      <c r="C55" s="46">
        <v>253267.29</v>
      </c>
      <c r="D55" s="46">
        <v>253267.29</v>
      </c>
      <c r="E55" s="46">
        <v>84505.47</v>
      </c>
      <c r="F55" s="46">
        <v>67928.25</v>
      </c>
      <c r="G55" s="46">
        <f t="shared" si="8"/>
        <v>168761.82</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172901600</v>
      </c>
      <c r="C77" s="4">
        <f t="shared" ref="C77:G77" si="12">C43+C9</f>
        <v>22659235.170000002</v>
      </c>
      <c r="D77" s="4">
        <f t="shared" si="12"/>
        <v>195560835.16999999</v>
      </c>
      <c r="E77" s="4">
        <f t="shared" si="12"/>
        <v>105861409.42000003</v>
      </c>
      <c r="F77" s="4">
        <f t="shared" si="12"/>
        <v>103236456.42</v>
      </c>
      <c r="G77" s="4">
        <f t="shared" si="12"/>
        <v>89699425.749999985</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MUNICIPIO DOCTOR MORA, GTO.</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67310146.609999985</v>
      </c>
      <c r="C9" s="119">
        <f t="shared" ref="C9:G9" si="0">SUM(C10,C11,C12,C15,C16,C19)</f>
        <v>-370667.16999999993</v>
      </c>
      <c r="D9" s="119">
        <f t="shared" si="0"/>
        <v>66939479.439999983</v>
      </c>
      <c r="E9" s="119">
        <f t="shared" si="0"/>
        <v>40038985.640000001</v>
      </c>
      <c r="F9" s="119">
        <f t="shared" si="0"/>
        <v>39956092.930000007</v>
      </c>
      <c r="G9" s="119">
        <f t="shared" si="0"/>
        <v>26900493.799999982</v>
      </c>
    </row>
    <row r="10" spans="1:7" x14ac:dyDescent="0.25">
      <c r="A10" s="57" t="s">
        <v>513</v>
      </c>
      <c r="B10" s="73">
        <v>67310146.609999985</v>
      </c>
      <c r="C10" s="73">
        <v>-370667.16999999993</v>
      </c>
      <c r="D10" s="73">
        <v>66939479.439999983</v>
      </c>
      <c r="E10" s="73">
        <v>40038985.640000001</v>
      </c>
      <c r="F10" s="73">
        <v>39956092.930000007</v>
      </c>
      <c r="G10" s="74">
        <f>D10-E10</f>
        <v>26900493.799999982</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67310146.609999985</v>
      </c>
      <c r="C33" s="37">
        <f t="shared" ref="C33:G33" si="8">C21+C9</f>
        <v>-370667.16999999993</v>
      </c>
      <c r="D33" s="37">
        <f t="shared" si="8"/>
        <v>66939479.439999983</v>
      </c>
      <c r="E33" s="37">
        <f t="shared" si="8"/>
        <v>40038985.640000001</v>
      </c>
      <c r="F33" s="37">
        <f t="shared" si="8"/>
        <v>39956092.930000007</v>
      </c>
      <c r="G33" s="37">
        <f t="shared" si="8"/>
        <v>26900493.799999982</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MUNICIPIO DOCTOR MORA, GTO.</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121751600</v>
      </c>
      <c r="C7" s="36">
        <f t="shared" ref="C7:G7" si="0">SUM(C8:C19)</f>
        <v>127839180</v>
      </c>
      <c r="D7" s="36">
        <f t="shared" si="0"/>
        <v>134231139</v>
      </c>
      <c r="E7" s="36">
        <f t="shared" si="0"/>
        <v>140942695.95000002</v>
      </c>
      <c r="F7" s="36">
        <f t="shared" si="0"/>
        <v>147989830.7475</v>
      </c>
      <c r="G7" s="36">
        <f t="shared" si="0"/>
        <v>155389322.28487504</v>
      </c>
    </row>
    <row r="8" spans="1:7" x14ac:dyDescent="0.25">
      <c r="A8" s="62" t="s">
        <v>213</v>
      </c>
      <c r="B8" s="59">
        <v>8705000</v>
      </c>
      <c r="C8" s="59">
        <v>9140250</v>
      </c>
      <c r="D8" s="59">
        <v>9597262.5</v>
      </c>
      <c r="E8" s="59">
        <v>10077125.625</v>
      </c>
      <c r="F8" s="59">
        <v>10580981.90625</v>
      </c>
      <c r="G8" s="59">
        <v>11110031.0015625</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3648800</v>
      </c>
      <c r="C11" s="59">
        <v>3831240</v>
      </c>
      <c r="D11" s="59">
        <v>4022802</v>
      </c>
      <c r="E11" s="59">
        <v>4223942.1000000006</v>
      </c>
      <c r="F11" s="59">
        <v>4435139.205000001</v>
      </c>
      <c r="G11" s="59">
        <v>4656896.1652500015</v>
      </c>
    </row>
    <row r="12" spans="1:7" x14ac:dyDescent="0.25">
      <c r="A12" s="62" t="s">
        <v>217</v>
      </c>
      <c r="B12" s="59">
        <v>354000</v>
      </c>
      <c r="C12" s="59">
        <v>371700</v>
      </c>
      <c r="D12" s="59">
        <v>390285</v>
      </c>
      <c r="E12" s="59">
        <v>409799.25</v>
      </c>
      <c r="F12" s="59">
        <v>430289.21250000002</v>
      </c>
      <c r="G12" s="59">
        <v>451803.67312500003</v>
      </c>
    </row>
    <row r="13" spans="1:7" x14ac:dyDescent="0.25">
      <c r="A13" s="62" t="s">
        <v>218</v>
      </c>
      <c r="B13" s="59">
        <v>773000</v>
      </c>
      <c r="C13" s="59">
        <v>811650</v>
      </c>
      <c r="D13" s="59">
        <v>852232.5</v>
      </c>
      <c r="E13" s="59">
        <v>894844.125</v>
      </c>
      <c r="F13" s="59">
        <v>939586.33125000005</v>
      </c>
      <c r="G13" s="59">
        <v>986565.64781250013</v>
      </c>
    </row>
    <row r="14" spans="1:7" x14ac:dyDescent="0.25">
      <c r="A14" s="63" t="s">
        <v>417</v>
      </c>
      <c r="B14" s="59">
        <v>0</v>
      </c>
      <c r="C14" s="59">
        <v>0</v>
      </c>
      <c r="D14" s="59">
        <v>0</v>
      </c>
      <c r="E14" s="59">
        <v>0</v>
      </c>
      <c r="F14" s="59">
        <v>0</v>
      </c>
      <c r="G14" s="59">
        <v>0</v>
      </c>
    </row>
    <row r="15" spans="1:7" x14ac:dyDescent="0.25">
      <c r="A15" s="63" t="s">
        <v>418</v>
      </c>
      <c r="B15" s="59">
        <v>92452800</v>
      </c>
      <c r="C15" s="59">
        <v>97075440</v>
      </c>
      <c r="D15" s="59">
        <v>101929212</v>
      </c>
      <c r="E15" s="59">
        <v>107025672.60000001</v>
      </c>
      <c r="F15" s="59">
        <v>112376956.23000002</v>
      </c>
      <c r="G15" s="59">
        <v>117995804.04150003</v>
      </c>
    </row>
    <row r="16" spans="1:7" x14ac:dyDescent="0.25">
      <c r="A16" s="64" t="s">
        <v>419</v>
      </c>
      <c r="B16" s="59">
        <v>913000</v>
      </c>
      <c r="C16" s="59">
        <v>958650</v>
      </c>
      <c r="D16" s="59">
        <v>1006582.5</v>
      </c>
      <c r="E16" s="59">
        <v>1056911.625</v>
      </c>
      <c r="F16" s="59">
        <v>1109757.20625</v>
      </c>
      <c r="G16" s="59">
        <v>1165245.0665625001</v>
      </c>
    </row>
    <row r="17" spans="1:7" x14ac:dyDescent="0.25">
      <c r="A17" s="62" t="s">
        <v>238</v>
      </c>
      <c r="B17" s="59">
        <v>14905000</v>
      </c>
      <c r="C17" s="59">
        <v>15650250</v>
      </c>
      <c r="D17" s="59">
        <v>16432762.5</v>
      </c>
      <c r="E17" s="59">
        <v>17254400.625</v>
      </c>
      <c r="F17" s="59">
        <v>18117120.65625</v>
      </c>
      <c r="G17" s="59">
        <v>19022976.689062502</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51150000</v>
      </c>
      <c r="C21" s="12">
        <f t="shared" ref="C21:G21" si="1">SUM(C22:C26)</f>
        <v>53707500</v>
      </c>
      <c r="D21" s="12">
        <f t="shared" si="1"/>
        <v>56392875</v>
      </c>
      <c r="E21" s="12">
        <f t="shared" si="1"/>
        <v>59212518.75</v>
      </c>
      <c r="F21" s="12">
        <f t="shared" si="1"/>
        <v>62173144.6875</v>
      </c>
      <c r="G21" s="12">
        <f t="shared" si="1"/>
        <v>65281801.921875</v>
      </c>
    </row>
    <row r="22" spans="1:7" x14ac:dyDescent="0.25">
      <c r="A22" s="62" t="s">
        <v>422</v>
      </c>
      <c r="B22" s="59">
        <v>51150000</v>
      </c>
      <c r="C22" s="59">
        <v>53707500</v>
      </c>
      <c r="D22" s="59">
        <v>56392875</v>
      </c>
      <c r="E22" s="59">
        <v>59212518.75</v>
      </c>
      <c r="F22" s="59">
        <v>62173144.6875</v>
      </c>
      <c r="G22" s="59">
        <v>65281801.921875</v>
      </c>
    </row>
    <row r="23" spans="1:7" x14ac:dyDescent="0.25">
      <c r="A23" s="62" t="s">
        <v>423</v>
      </c>
      <c r="B23" s="59">
        <v>0</v>
      </c>
      <c r="C23" s="59">
        <v>0</v>
      </c>
      <c r="D23" s="59">
        <v>0</v>
      </c>
      <c r="E23" s="59">
        <v>0</v>
      </c>
      <c r="F23" s="59">
        <v>0</v>
      </c>
      <c r="G23" s="59">
        <v>0</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172901600</v>
      </c>
      <c r="C31" s="12">
        <f t="shared" ref="C31:F31" si="3">C28+C21+C7</f>
        <v>181546680</v>
      </c>
      <c r="D31" s="12">
        <f t="shared" si="3"/>
        <v>190624014</v>
      </c>
      <c r="E31" s="12">
        <f t="shared" si="3"/>
        <v>200155214.70000002</v>
      </c>
      <c r="F31" s="12">
        <f t="shared" si="3"/>
        <v>210162975.435</v>
      </c>
      <c r="G31" s="12">
        <f>G28+G21+G7</f>
        <v>220671124.20675004</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MUNICIPIO DOCTOR MORA, GTO.</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172901599.99999997</v>
      </c>
      <c r="C7" s="39">
        <f t="shared" ref="C7:G7" si="0">SUM(C8:C16)</f>
        <v>181546680</v>
      </c>
      <c r="D7" s="39">
        <f t="shared" si="0"/>
        <v>190624014</v>
      </c>
      <c r="E7" s="39">
        <f t="shared" si="0"/>
        <v>200155214.70000002</v>
      </c>
      <c r="F7" s="39">
        <f t="shared" si="0"/>
        <v>210162975.435</v>
      </c>
      <c r="G7" s="39">
        <f t="shared" si="0"/>
        <v>220671124.20675004</v>
      </c>
    </row>
    <row r="8" spans="1:7" x14ac:dyDescent="0.25">
      <c r="A8" s="57" t="s">
        <v>523</v>
      </c>
      <c r="B8" s="59">
        <v>67310146.609999999</v>
      </c>
      <c r="C8" s="59">
        <v>70675653.940500006</v>
      </c>
      <c r="D8" s="59">
        <v>74209436.637525007</v>
      </c>
      <c r="E8" s="59">
        <v>77919908.469401255</v>
      </c>
      <c r="F8" s="59">
        <v>81815903.89287132</v>
      </c>
      <c r="G8" s="59">
        <v>85906699.087514892</v>
      </c>
    </row>
    <row r="9" spans="1:7" x14ac:dyDescent="0.25">
      <c r="A9" s="57" t="s">
        <v>524</v>
      </c>
      <c r="B9" s="59">
        <v>10570910.74</v>
      </c>
      <c r="C9" s="59">
        <v>11099456.277000001</v>
      </c>
      <c r="D9" s="59">
        <v>11654429.090850001</v>
      </c>
      <c r="E9" s="59">
        <v>12237150.545392502</v>
      </c>
      <c r="F9" s="59">
        <v>12849008.072662128</v>
      </c>
      <c r="G9" s="59">
        <v>13491458.476295235</v>
      </c>
    </row>
    <row r="10" spans="1:7" x14ac:dyDescent="0.25">
      <c r="A10" s="57" t="s">
        <v>431</v>
      </c>
      <c r="B10" s="59">
        <v>31188864.600000001</v>
      </c>
      <c r="C10" s="59">
        <v>32748307.830000002</v>
      </c>
      <c r="D10" s="59">
        <v>34385723.221500002</v>
      </c>
      <c r="E10" s="59">
        <v>36105009.382575005</v>
      </c>
      <c r="F10" s="59">
        <v>37910259.851703756</v>
      </c>
      <c r="G10" s="59">
        <v>39805772.844288945</v>
      </c>
    </row>
    <row r="11" spans="1:7" x14ac:dyDescent="0.25">
      <c r="A11" s="58" t="s">
        <v>432</v>
      </c>
      <c r="B11" s="59">
        <v>24604511.289999999</v>
      </c>
      <c r="C11" s="59">
        <v>25834736.854499999</v>
      </c>
      <c r="D11" s="59">
        <v>27126473.697225001</v>
      </c>
      <c r="E11" s="59">
        <v>28482797.382086251</v>
      </c>
      <c r="F11" s="59">
        <v>29906937.251190566</v>
      </c>
      <c r="G11" s="59">
        <v>31402284.113750096</v>
      </c>
    </row>
    <row r="12" spans="1:7" x14ac:dyDescent="0.25">
      <c r="A12" s="58" t="s">
        <v>525</v>
      </c>
      <c r="B12" s="59">
        <v>2348250</v>
      </c>
      <c r="C12" s="59">
        <v>2465662.5</v>
      </c>
      <c r="D12" s="59">
        <v>2588945.625</v>
      </c>
      <c r="E12" s="59">
        <v>2718392.90625</v>
      </c>
      <c r="F12" s="59">
        <v>2854312.5515625002</v>
      </c>
      <c r="G12" s="59">
        <v>2997028.1791406255</v>
      </c>
    </row>
    <row r="13" spans="1:7" x14ac:dyDescent="0.25">
      <c r="A13" s="57" t="s">
        <v>433</v>
      </c>
      <c r="B13" s="59">
        <v>34234000.000000007</v>
      </c>
      <c r="C13" s="59">
        <v>35945700.000000007</v>
      </c>
      <c r="D13" s="59">
        <v>37742985.000000007</v>
      </c>
      <c r="E13" s="59">
        <v>39630134.250000007</v>
      </c>
      <c r="F13" s="59">
        <v>41611640.962500006</v>
      </c>
      <c r="G13" s="59">
        <v>43692223.010625005</v>
      </c>
    </row>
    <row r="14" spans="1:7" x14ac:dyDescent="0.25">
      <c r="A14" s="58" t="s">
        <v>434</v>
      </c>
      <c r="B14" s="59">
        <v>2394916.7599999998</v>
      </c>
      <c r="C14" s="59">
        <v>2514662.5979999998</v>
      </c>
      <c r="D14" s="59">
        <v>2640395.7278999998</v>
      </c>
      <c r="E14" s="59">
        <v>2772415.5142950001</v>
      </c>
      <c r="F14" s="59">
        <v>2911036.2900097501</v>
      </c>
      <c r="G14" s="59">
        <v>3056588.1045102375</v>
      </c>
    </row>
    <row r="15" spans="1:7" x14ac:dyDescent="0.25">
      <c r="A15" s="57" t="s">
        <v>435</v>
      </c>
      <c r="B15" s="59">
        <v>250000</v>
      </c>
      <c r="C15" s="59">
        <v>262500</v>
      </c>
      <c r="D15" s="59">
        <v>275625</v>
      </c>
      <c r="E15" s="59">
        <v>289406.25</v>
      </c>
      <c r="F15" s="59">
        <v>303876.5625</v>
      </c>
      <c r="G15" s="59">
        <v>319070.390625</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172901599.99999997</v>
      </c>
      <c r="C29" s="40">
        <f t="shared" si="2"/>
        <v>181546680</v>
      </c>
      <c r="D29" s="40">
        <f t="shared" si="2"/>
        <v>190624014</v>
      </c>
      <c r="E29" s="40">
        <f t="shared" si="2"/>
        <v>200155214.70000002</v>
      </c>
      <c r="F29" s="40">
        <f t="shared" si="2"/>
        <v>210162975.435</v>
      </c>
      <c r="G29" s="40">
        <f t="shared" si="2"/>
        <v>220671124.20675004</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118612058.23999999</v>
      </c>
    </row>
    <row r="7" spans="1:7" x14ac:dyDescent="0.25">
      <c r="A7" s="62" t="s">
        <v>492</v>
      </c>
      <c r="B7" s="59">
        <v>0</v>
      </c>
      <c r="C7" s="59">
        <v>0</v>
      </c>
      <c r="D7" s="59">
        <v>0</v>
      </c>
      <c r="E7" s="59">
        <v>0</v>
      </c>
      <c r="F7" s="59">
        <v>0</v>
      </c>
      <c r="G7" s="59">
        <v>10099975.439999999</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2215240.39</v>
      </c>
    </row>
    <row r="11" spans="1:7" x14ac:dyDescent="0.25">
      <c r="A11" s="62" t="s">
        <v>496</v>
      </c>
      <c r="B11" s="59">
        <v>0</v>
      </c>
      <c r="C11" s="59">
        <v>0</v>
      </c>
      <c r="D11" s="59">
        <v>0</v>
      </c>
      <c r="E11" s="59">
        <v>0</v>
      </c>
      <c r="F11" s="59">
        <v>0</v>
      </c>
      <c r="G11" s="59">
        <v>229623.43</v>
      </c>
    </row>
    <row r="12" spans="1:7" x14ac:dyDescent="0.25">
      <c r="A12" s="62" t="s">
        <v>497</v>
      </c>
      <c r="B12" s="59">
        <v>0</v>
      </c>
      <c r="C12" s="59">
        <v>0</v>
      </c>
      <c r="D12" s="59">
        <v>0</v>
      </c>
      <c r="E12" s="59">
        <v>0</v>
      </c>
      <c r="F12" s="59">
        <v>0</v>
      </c>
      <c r="G12" s="59">
        <v>972434.14</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94199932.539999977</v>
      </c>
    </row>
    <row r="15" spans="1:7" x14ac:dyDescent="0.25">
      <c r="A15" s="64" t="s">
        <v>499</v>
      </c>
      <c r="B15" s="59">
        <v>0</v>
      </c>
      <c r="C15" s="59">
        <v>0</v>
      </c>
      <c r="D15" s="59">
        <v>0</v>
      </c>
      <c r="E15" s="59">
        <v>0</v>
      </c>
      <c r="F15" s="59">
        <v>0</v>
      </c>
      <c r="G15" s="59">
        <v>1241242.79</v>
      </c>
    </row>
    <row r="16" spans="1:7" x14ac:dyDescent="0.25">
      <c r="A16" s="62" t="s">
        <v>509</v>
      </c>
      <c r="B16" s="59">
        <v>0</v>
      </c>
      <c r="C16" s="59">
        <v>0</v>
      </c>
      <c r="D16" s="59">
        <v>0</v>
      </c>
      <c r="E16" s="59">
        <v>0</v>
      </c>
      <c r="F16" s="59">
        <v>0</v>
      </c>
      <c r="G16" s="59">
        <v>9653609.5099999998</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54762353.380000003</v>
      </c>
    </row>
    <row r="21" spans="1:7" x14ac:dyDescent="0.25">
      <c r="A21" s="62" t="s">
        <v>501</v>
      </c>
      <c r="B21" s="59">
        <v>0</v>
      </c>
      <c r="C21" s="59">
        <v>0</v>
      </c>
      <c r="D21" s="59">
        <v>0</v>
      </c>
      <c r="E21" s="59">
        <v>0</v>
      </c>
      <c r="F21" s="59">
        <v>0</v>
      </c>
      <c r="G21" s="59">
        <v>53728978</v>
      </c>
    </row>
    <row r="22" spans="1:7" x14ac:dyDescent="0.25">
      <c r="A22" s="62" t="s">
        <v>502</v>
      </c>
      <c r="B22" s="59">
        <v>0</v>
      </c>
      <c r="C22" s="59">
        <v>0</v>
      </c>
      <c r="D22" s="59">
        <v>0</v>
      </c>
      <c r="E22" s="59">
        <v>0</v>
      </c>
      <c r="F22" s="59">
        <v>0</v>
      </c>
      <c r="G22" s="59">
        <v>1033375.3800000001</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173374411.62</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MUNICIPIO DOCTOR MORA, GTO.</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149002303.94999993</v>
      </c>
    </row>
    <row r="7" spans="1:7" x14ac:dyDescent="0.25">
      <c r="A7" s="57" t="s">
        <v>523</v>
      </c>
      <c r="B7" s="59">
        <v>0</v>
      </c>
      <c r="C7" s="59">
        <v>0</v>
      </c>
      <c r="D7" s="59">
        <v>0</v>
      </c>
      <c r="E7" s="59">
        <v>0</v>
      </c>
      <c r="F7" s="59">
        <v>0</v>
      </c>
      <c r="G7" s="59">
        <v>56866522.292499959</v>
      </c>
    </row>
    <row r="8" spans="1:7" x14ac:dyDescent="0.25">
      <c r="A8" s="57" t="s">
        <v>524</v>
      </c>
      <c r="B8" s="59">
        <v>0</v>
      </c>
      <c r="C8" s="59">
        <v>0</v>
      </c>
      <c r="D8" s="59">
        <v>0</v>
      </c>
      <c r="E8" s="59">
        <v>0</v>
      </c>
      <c r="F8" s="59">
        <v>0</v>
      </c>
      <c r="G8" s="59">
        <v>10112784.225000001</v>
      </c>
    </row>
    <row r="9" spans="1:7" x14ac:dyDescent="0.25">
      <c r="A9" s="57" t="s">
        <v>431</v>
      </c>
      <c r="B9" s="59">
        <v>0</v>
      </c>
      <c r="C9" s="59">
        <v>0</v>
      </c>
      <c r="D9" s="59">
        <v>0</v>
      </c>
      <c r="E9" s="59">
        <v>0</v>
      </c>
      <c r="F9" s="59">
        <v>0</v>
      </c>
      <c r="G9" s="59">
        <v>30587097.419999979</v>
      </c>
    </row>
    <row r="10" spans="1:7" ht="30" customHeight="1" x14ac:dyDescent="0.25">
      <c r="A10" s="58" t="s">
        <v>432</v>
      </c>
      <c r="B10" s="59">
        <v>0</v>
      </c>
      <c r="C10" s="59">
        <v>0</v>
      </c>
      <c r="D10" s="59">
        <v>0</v>
      </c>
      <c r="E10" s="59">
        <v>0</v>
      </c>
      <c r="F10" s="59">
        <v>0</v>
      </c>
      <c r="G10" s="59">
        <v>26200475.392499998</v>
      </c>
    </row>
    <row r="11" spans="1:7" ht="30" customHeight="1" x14ac:dyDescent="0.25">
      <c r="A11" s="58" t="s">
        <v>525</v>
      </c>
      <c r="B11" s="59">
        <v>0</v>
      </c>
      <c r="C11" s="59">
        <v>0</v>
      </c>
      <c r="D11" s="59">
        <v>0</v>
      </c>
      <c r="E11" s="59">
        <v>0</v>
      </c>
      <c r="F11" s="59">
        <v>0</v>
      </c>
      <c r="G11" s="59">
        <v>1367374.37</v>
      </c>
    </row>
    <row r="12" spans="1:7" x14ac:dyDescent="0.25">
      <c r="A12" s="57" t="s">
        <v>433</v>
      </c>
      <c r="B12" s="59">
        <v>0</v>
      </c>
      <c r="C12" s="59">
        <v>0</v>
      </c>
      <c r="D12" s="59">
        <v>0</v>
      </c>
      <c r="E12" s="59">
        <v>0</v>
      </c>
      <c r="F12" s="59">
        <v>0</v>
      </c>
      <c r="G12" s="59">
        <v>23110071.059999999</v>
      </c>
    </row>
    <row r="13" spans="1:7" ht="30" customHeight="1" x14ac:dyDescent="0.25">
      <c r="A13" s="58" t="s">
        <v>434</v>
      </c>
      <c r="B13" s="59">
        <v>0</v>
      </c>
      <c r="C13" s="59">
        <v>0</v>
      </c>
      <c r="D13" s="59">
        <v>0</v>
      </c>
      <c r="E13" s="59">
        <v>0</v>
      </c>
      <c r="F13" s="59">
        <v>0</v>
      </c>
      <c r="G13" s="59">
        <v>598729.18999999994</v>
      </c>
    </row>
    <row r="14" spans="1:7" x14ac:dyDescent="0.25">
      <c r="A14" s="57" t="s">
        <v>435</v>
      </c>
      <c r="B14" s="59">
        <v>0</v>
      </c>
      <c r="C14" s="59">
        <v>0</v>
      </c>
      <c r="D14" s="59">
        <v>0</v>
      </c>
      <c r="E14" s="59">
        <v>0</v>
      </c>
      <c r="F14" s="59">
        <v>0</v>
      </c>
      <c r="G14" s="59">
        <v>159250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84505.47</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65755.47</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18750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149086809.41999993</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2.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CUENTA PUBLICA</cp:lastModifiedBy>
  <dcterms:created xsi:type="dcterms:W3CDTF">2023-03-16T22:14:51Z</dcterms:created>
  <dcterms:modified xsi:type="dcterms:W3CDTF">2025-10-21T22:22:31Z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