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visibility="hidden" xWindow="-120" yWindow="-120" windowWidth="21840" windowHeight="13140" firstSheet="7" activeTab="7"/>
    <workbookView visibility="hidden" xWindow="-120" yWindow="-120" windowWidth="21840" windowHeight="13140" firstSheet="7" activeTab="7"/>
    <workbookView visibility="hidden" xWindow="-120" yWindow="-120" windowWidth="21840" windowHeight="13140"/>
    <workbookView xWindow="-120" yWindow="-120" windowWidth="21840" windowHeight="13140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52511"/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C124" i="62"/>
  <c r="C101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01" i="62" l="1"/>
  <c r="D138" i="62" s="1"/>
  <c r="C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<sst xmlns="http://schemas.openxmlformats.org/spreadsheetml/2006/main" count="832" uniqueCount="589">
  <si>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</si>
  <si>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</si>
  <si>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</si>
  <si>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</si>
  <si>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</si>
  <si>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</si>
  <si>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</si>
  <si>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</si>
  <si>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</si>
  <si>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</si>
  <si>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</si>
  <si>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</si>
  <si>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</si>
  <si>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</si>
  <si>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</si>
  <si>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</si>
  <si>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</si>
  <si>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</si>
  <si>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</si>
  <si>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</si>
  <si>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</si>
  <si>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</si>
  <si>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</si>
  <si>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</si>
  <si>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</si>
  <si>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</si>
  <si>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</si>
  <si>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</si>
  <si>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</si>
  <si>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</si>
  <si>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</si>
  <si>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</si>
  <si>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</si>
  <si>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</si>
  <si>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</si>
  <si>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</si>
  <si>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</si>
  <si>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</si>
  <si>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</si>
  <si>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</si>
  <si>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</si>
  <si>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</si>
  <si>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</si>
  <si>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</si>
  <si>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</si>
  <si>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</si>
  <si>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</si>
  <si>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</si>
  <si>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</si>
  <si>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</si>
  <si>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</si>
  <si>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</si>
  <si>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</si>
  <si>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</si>
  <si>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</si>
  <si>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</si>
  <si>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</si>
  <si>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</si>
  <si>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</si>
  <si>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</si>
  <si>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</si>
  <si>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</si>
  <si>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</si>
  <si>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</si>
  <si>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</si>
  <si>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</si>
  <si>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</si>
  <si>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</si>
  <si>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</si>
  <si>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</si>
  <si>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</si>
  <si>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</si>
  <si>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</si>
  <si>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</si>
  <si>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</si>
  <si>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</si>
  <si>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</si>
  <si>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</si>
  <si>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</si>
  <si>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</si>
  <si>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</si>
  <si>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</si>
  <si>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</si>
  <si>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</si>
  <si>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</si>
  <si>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</si>
  <si>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</si>
  <si>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</si>
  <si>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</si>
  <si>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</si>
  <si>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</si>
  <si>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</si>
  <si>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</si>
  <si>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</si>
  <si>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</si>
  <si>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</si>
  <si>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</si>
  <si>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</si>
  <si>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</si>
  <si>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</si>
  <si>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</si>
  <si>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</si>
  <si>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</si>
  <si>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</si>
  <si>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</si>
  <si>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</si>
  <si>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</si>
  <si>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</si>
  <si>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</si>
  <si>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</si>
  <si>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</si>
  <si>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</si>
  <si>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</si>
  <si>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</si>
  <si>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</si>
  <si>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</si>
  <si>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</si>
  <si>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</si>
  <si>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</si>
  <si>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</si>
  <si>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</si>
  <si>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</si>
  <si>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</si>
  <si>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</si>
  <si>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</si>
  <si>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</si>
  <si>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</si>
  <si>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</si>
  <si>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</si>
  <si>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</si>
  <si>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</si>
  <si>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</si>
  <si>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</si>
  <si>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</si>
  <si>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</si>
  <si>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</si>
  <si>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</si>
  <si>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</si>
  <si>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</si>
  <si>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</si>
  <si>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</si>
  <si>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</si>
  <si>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</si>
  <si>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</si>
  <si>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</si>
  <si>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</si>
  <si>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</si>
  <si>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</si>
  <si>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</si>
  <si>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</si>
  <si>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</si>
  <si>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</si>
  <si>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</si>
  <si>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</si>
  <si>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</si>
  <si>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</si>
  <si>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</si>
  <si>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</si>
  <si>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</si>
  <si>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</si>
  <si>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</si>
  <si>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</si>
  <si>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</si>
  <si>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</si>
  <si>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</si>
  <si>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</si>
  <si>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</si>
  <si>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</si>
  <si>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</si>
  <si>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</si>
  <si>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</si>
  <si>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</si>
  <si>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</si>
  <si>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</si>
  <si>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</si>
  <si>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</si>
  <si>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</si>
  <si>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</si>
  <si>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</si>
  <si>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</si>
  <si>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</si>
  <si>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</si>
  <si>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</si>
  <si>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</si>
  <si>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</si>
  <si>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</si>
  <si>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</si>
  <si>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</si>
  <si>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</si>
  <si>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</si>
  <si>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</si>
  <si>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</si>
  <si>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</si>
  <si>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</si>
  <si>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</si>
  <si>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</si>
  <si>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</si>
  <si>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</si>
  <si>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</si>
  <si>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</si>
  <si>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</si>
  <si>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</si>
  <si>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</si>
  <si>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</si>
  <si>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</si>
  <si>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</si>
  <si>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</si>
  <si>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</si>
  <si>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</si>
  <si>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</si>
  <si>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</si>
  <si>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</si>
  <si>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</si>
  <si>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</si>
  <si>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</si>
  <si>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</si>
  <si>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</si>
  <si>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</si>
  <si>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</si>
  <si>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</si>
  <si>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</si>
  <si>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</si>
  <si>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</si>
  <si>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</si>
  <si>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</si>
  <si>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</si>
  <si>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</si>
  <si>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</si>
  <si>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</si>
  <si>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</si>
  <si>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</si>
  <si>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</si>
  <si>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</si>
  <si>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</si>
  <si>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</si>
  <si>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</si>
  <si>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</si>
  <si>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</si>
  <si>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</si>
  <si>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</si>
  <si>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</si>
  <si>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</si>
  <si>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</si>
  <si>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</si>
  <si>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</si>
  <si>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</si>
  <si>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</si>
  <si>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</si>
  <si>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</si>
  <si>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</si>
  <si>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</si>
  <si>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</si>
  <si>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</si>
  <si>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</si>
  <si>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</si>
  <si>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</si>
  <si>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</si>
  <si>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</si>
  <si>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</si>
  <si>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</si>
  <si>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</si>
  <si>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</si>
  <si>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</si>
  <si>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</si>
  <si>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</si>
  <si>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</si>
  <si>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</si>
  <si>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</si>
  <si>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</si>
  <si>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</si>
  <si>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</si>
  <si>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</si>
  <si>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</si>
  <si>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</si>
  <si>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</si>
  <si>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</si>
  <si>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</si>
  <si>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</si>
  <si>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</si>
  <si>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</si>
  <si>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</si>
  <si>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</si>
  <si>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</si>
  <si>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</si>
  <si>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</si>
  <si>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</si>
  <si>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</si>
  <si>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</si>
  <si>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</si>
  <si>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</si>
  <si>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</si>
  <si>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</si>
  <si>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</si>
  <si>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</si>
  <si>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</si>
  <si>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</si>
  <si>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</si>
  <si>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</si>
  <si>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</si>
  <si>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</si>
  <si>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</si>
  <si>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</si>
  <si>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</si>
  <si>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</si>
  <si>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</si>
  <si>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</si>
  <si>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</si>
  <si>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</si>
  <si>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</si>
  <si>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</si>
  <si>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</si>
  <si>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</si>
  <si>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</si>
  <si>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</si>
  <si>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</si>
  <si>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</si>
  <si>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</si>
  <si>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</si>
  <si>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</si>
  <si>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</si>
  <si>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</si>
  <si>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</si>
  <si>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</si>
  <si>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</si>
  <si>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</si>
  <si>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</si>
  <si>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</si>
  <si>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</si>
  <si>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</si>
  <si>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</si>
  <si>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</si>
  <si>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</si>
  <si>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</si>
  <si>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</si>
  <si>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</si>
  <si>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</si>
  <si>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</si>
  <si>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</si>
  <si>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</si>
  <si>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</si>
  <si>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</si>
  <si>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</si>
  <si>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</si>
  <si>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</si>
  <si>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</si>
  <si>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</si>
  <si>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</si>
  <si>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</si>
  <si>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</si>
  <si>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</si>
  <si>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</si>
  <si>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</si>
  <si>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</si>
  <si>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</si>
  <si>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</si>
  <si>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</si>
  <si>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</si>
  <si>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</si>
  <si>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</si>
  <si>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</si>
  <si>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</si>
  <si>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</si>
  <si>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</si>
  <si>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</si>
  <si>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</si>
  <si>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</si>
  <si>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</si>
  <si>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</si>
  <si>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</si>
  <si>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</si>
  <si>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</si>
  <si>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</si>
  <si>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</si>
  <si>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</si>
  <si>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</si>
  <si>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</si>
  <si>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</si>
  <si>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</si>
  <si>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</si>
  <si>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</si>
  <si>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</si>
  <si>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</si>
  <si>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</si>
  <si>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</si>
  <si>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</si>
  <si>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</si>
  <si>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</si>
  <si>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</si>
  <si>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</si>
  <si>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</si>
  <si>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</si>
  <si>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</si>
  <si>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</si>
  <si>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</si>
  <si>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</si>
  <si>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</si>
  <si>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</si>
  <si>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</si>
  <si>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</si>
  <si>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</si>
  <si>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</si>
  <si>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</si>
  <si>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</si>
  <si>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</si>
  <si>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</si>
  <si>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</si>
  <si>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</si>
  <si>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</si>
  <si>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</si>
  <si>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</si>
  <si>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</si>
  <si>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</si>
  <si>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</si>
  <si>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</si>
  <si>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</si>
  <si>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</si>
  <si>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</si>
  <si>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</si>
  <si>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</si>
  <si>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</si>
  <si>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</si>
  <si>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</si>
  <si>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</si>
  <si>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</si>
  <si>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</si>
  <si>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</si>
  <si>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</si>
  <si>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</si>
  <si>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</si>
  <si>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</si>
  <si>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</si>
  <si>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</si>
  <si>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</si>
  <si>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</si>
  <si>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</si>
  <si>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</si>
  <si>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</si>
  <si>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</si>
  <si>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</si>
  <si>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</si>
  <si>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</si>
  <si>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</si>
  <si>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</si>
  <si>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</si>
  <si>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</si>
  <si>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</si>
  <si>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</si>
  <si>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</si>
  <si>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</si>
  <si>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</si>
  <si>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</si>
  <si>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</si>
  <si>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</si>
  <si>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</si>
  <si>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</si>
  <si>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</si>
  <si>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</si>
  <si>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</si>
  <si>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</si>
  <si>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</si>
  <si>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</si>
  <si>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</si>
  <si>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</si>
  <si>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</si>
  <si>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</si>
  <si>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</si>
  <si>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</si>
  <si>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</si>
  <si>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</si>
  <si>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</si>
  <si>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</si>
  <si>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</si>
  <si>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</si>
  <si>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</si>
  <si>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</si>
  <si>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</si>
  <si>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</si>
  <si>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</si>
  <si>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</si>
  <si>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</si>
  <si>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</si>
  <si>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</si>
  <si>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</si>
  <si>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</si>
  <si>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</si>
  <si>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</si>
  <si>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</si>
  <si>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</si>
  <si>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</si>
  <si>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</si>
  <si>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</si>
  <si>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</si>
  <si>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</si>
  <si>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</si>
  <si>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</si>
  <si>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</si>
  <si>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</si>
  <si>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</si>
  <si>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</si>
  <si>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</si>
  <si>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</si>
  <si>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</si>
  <si>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</si>
  <si>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</si>
  <si>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</si>
  <si>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</si>
  <si>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</si>
  <si>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</si>
  <si>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</si>
  <si>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</si>
  <si>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</si>
  <si>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</si>
  <si>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</si>
  <si>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</si>
  <si>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</si>
  <si>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</si>
  <si>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</si>
  <si>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</si>
  <si>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</si>
  <si>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</si>
  <si>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</si>
  <si>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</si>
  <si>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</si>
  <si>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</si>
  <si>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</si>
  <si>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</si>
  <si>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</si>
  <si>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</si>
  <si>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</si>
  <si>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</si>
  <si>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</si>
  <si>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</si>
  <si>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</si>
  <si>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</si>
  <si>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</si>
  <si>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</si>
  <si>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</si>
  <si>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</si>
  <si>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</si>
  <si>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</si>
  <si>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</si>
  <si>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</si>
  <si>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</si>
  <si>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</si>
  <si>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</si>
  <si>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</si>
  <si>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</si>
  <si>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</si>
  <si>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</si>
  <si>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</si>
  <si>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</si>
  <si>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</si>
  <si>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</si>
  <si>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</si>
  <si>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</si>
  <si>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</si>
  <si>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</si>
  <si>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</si>
  <si>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</si>
  <si>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</si>
  <si>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</si>
  <si>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</si>
  <si>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</si>
  <si>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</si>
  <si>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</si>
  <si>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</si>
  <si>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</si>
  <si>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</si>
  <si>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</si>
  <si>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</si>
  <si>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</si>
  <si>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</si>
  <si>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</si>
  <si>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</si>
  <si>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</si>
  <si>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</si>
  <si>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</si>
  <si>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</si>
  <si>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</si>
  <si>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</si>
  <si>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</si>
  <si>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</si>
  <si>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</si>
  <si>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</si>
  <si>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</si>
  <si>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</si>
  <si>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</si>
  <si>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SISTEMA DIF MUNICIPAL DR MORA, 2025</t>
  </si>
  <si>
    <t>DEL 01 DE ENERO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</si>
</sst>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3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  <xf numFmtId="0" fontId="9" fillId="0" borderId="0" xfId="8" applyFont="1" applyAlignment="1">
      <alignment horizontal="left" wrapText="1"/>
    </xf>
  </cellXfs>
  <cellStyles count="15">
    <cellStyle name="Hipervínculo" xfId="11" builtinId="8"/>
    <cellStyle name="Millares 2" xfId="1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Normal 6" xfId="14"/>
    <cellStyle name="Porcentaje 2" xfId="7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C6600"/>
  </sheetPr>
  <dimension ref="A1:D45"/>
  <sheetViews>
    <sheetView workbookViewId="0"/>
    <sheetView workbookViewId="1"/>
    <sheetView tabSelected="1" workbookViewId="2">
      <selection activeCell="B1" sqref="B1"/>
    </sheetView>
    <sheetView tabSelected="1" zoomScale="90" zoomScaleNormal="90" workbookViewId="3">
      <selection activeCell="A45" sqref="A45:B45"/>
    </sheetView>
  </sheetViews>
  <sheetFormatPr baseColWidth="10" defaultColWidth="12.88671875" defaultRowHeight="10.199999999999999" x14ac:dyDescent="0.2"/>
  <cols>
    <col min="1" max="1" width="14.88671875" style="2" customWidth="1"/>
    <col min="2" max="2" width="73.88671875" style="2" bestFit="1" customWidth="1"/>
    <col min="3" max="16384" width="12.88671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2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0.8" thickBot="1" x14ac:dyDescent="0.25">
      <c r="A43" s="9"/>
      <c r="B43" s="10"/>
    </row>
    <row r="45" spans="1:4" ht="32.25" customHeight="1" x14ac:dyDescent="0.2">
      <c r="A45" s="158" t="s">
        <v>55</v>
      </c>
      <c r="B45" s="158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</dataValidations>
  <hyperlinks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6" display="PRESUPUESTARIAS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A13" location="ESF!A12" display="ESF-02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32" location="EFE!A45" display="EFE-03"/>
    <hyperlink ref="A10" location="ACT!A6" display="ACT-01"/>
    <hyperlink ref="A11" location="ACT!A91" display="ACT-03"/>
    <hyperlink ref="A26" location="ESF!A151" display="ESF-15"/>
    <hyperlink ref="A14" location="ESF!A17" display="ESF-03"/>
    <hyperlink ref="B41" location="Memoria!B38" display="INGRESOS"/>
    <hyperlink ref="B42" location="Memoria!B48" display="EGRESOS"/>
    <hyperlink ref="A12" location="ESF!A6" display="ESF-01"/>
    <hyperlink ref="A28" location="VHP!A6" display="VHP-01"/>
    <hyperlink ref="A29" location="VHP!A12" display="VHP-02"/>
    <hyperlink ref="A30" location="EFE!A6" display="EFE-01"/>
    <hyperlink ref="A31" location="EFE!A18" display="EFE-02"/>
    <hyperlink ref="A27" location="ESF!A156" display="ESF-16"/>
  </hyperlinks>
  <pageMargins left="1.1023622047244095" right="0.70866141732283472" top="0.74803149606299213" bottom="0.74803149606299213" header="0.31496062992125984" footer="0.31496062992125984"/>
  <pageSetup scale="85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94" workbookViewId="3">
      <selection activeCell="D10" sqref="D10"/>
    </sheetView>
  </sheetViews>
  <sheetFormatPr baseColWidth="10" defaultColWidth="9.109375" defaultRowHeight="10.199999999999999" x14ac:dyDescent="0.2"/>
  <cols>
    <col min="1" max="1" width="10" style="15" customWidth="1"/>
    <col min="2" max="2" width="72.88671875" style="15" bestFit="1" customWidth="1"/>
    <col min="3" max="3" width="15.88671875" style="15" customWidth="1"/>
    <col min="4" max="4" width="11.109375" style="132" bestFit="1" customWidth="1"/>
    <col min="5" max="5" width="14" style="15" customWidth="1"/>
    <col min="6" max="16384" width="9.109375" style="15"/>
  </cols>
  <sheetData>
    <row r="1" spans="1:7" s="21" customFormat="1" ht="11.25" customHeight="1" x14ac:dyDescent="0.3">
      <c r="A1" s="159" t="str">
        <f>ESF!A1</f>
        <v>SISTEMA DIF MUNICIPAL DR MORA, 2025</v>
      </c>
      <c r="B1" s="159"/>
      <c r="C1" s="159"/>
      <c r="D1" s="127" t="s">
        <v>0</v>
      </c>
      <c r="E1" s="20">
        <f>'Notas a los Edos Financieros'!D1</f>
        <v>2025</v>
      </c>
    </row>
    <row r="2" spans="1:7" s="12" customFormat="1" ht="11.25" customHeight="1" x14ac:dyDescent="0.3">
      <c r="A2" s="159" t="s">
        <v>189</v>
      </c>
      <c r="B2" s="159"/>
      <c r="C2" s="159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3">
      <c r="A3" s="159" t="str">
        <f>ESF!A3</f>
        <v>DEL 01 DE ENERO DEL 2025 AL 30 DE JUNIO DEL 2025</v>
      </c>
      <c r="B3" s="159"/>
      <c r="C3" s="159"/>
      <c r="D3" s="127" t="s">
        <v>3</v>
      </c>
      <c r="E3" s="20">
        <f>'Notas a los Edos Financieros'!D3</f>
        <v>2</v>
      </c>
    </row>
    <row r="4" spans="1:7" s="12" customFormat="1" ht="11.25" customHeight="1" x14ac:dyDescent="0.3">
      <c r="A4" s="159" t="s">
        <v>4</v>
      </c>
      <c r="B4" s="159"/>
      <c r="C4" s="159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3716038.09</v>
      </c>
      <c r="D9" s="125">
        <v>1</v>
      </c>
      <c r="E9" s="41"/>
    </row>
    <row r="10" spans="1:7" x14ac:dyDescent="0.2">
      <c r="A10" s="118">
        <v>4100</v>
      </c>
      <c r="B10" s="120" t="s">
        <v>37</v>
      </c>
      <c r="C10" s="117">
        <v>286035.83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0.399999999999999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0.399999999999999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0.399999999999999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1045.83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1045.83</v>
      </c>
      <c r="D37" s="125">
        <f>IFERROR(C37/$C$36,"")</f>
        <v>1</v>
      </c>
      <c r="E37" s="41"/>
    </row>
    <row r="38" spans="1:5" ht="20.399999999999999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0.399999999999999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284990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0.399999999999999" x14ac:dyDescent="0.2">
      <c r="A51" s="42">
        <v>4173</v>
      </c>
      <c r="B51" s="44" t="s">
        <v>228</v>
      </c>
      <c r="C51" s="46">
        <v>284990</v>
      </c>
      <c r="D51" s="125">
        <f t="shared" si="4"/>
        <v>1</v>
      </c>
      <c r="E51" s="41"/>
    </row>
    <row r="52" spans="1:5" ht="20.399999999999999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0.399999999999999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0.399999999999999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0.399999999999999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0.399999999999999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0.6" x14ac:dyDescent="0.2">
      <c r="A57" s="118">
        <v>4200</v>
      </c>
      <c r="B57" s="122" t="s">
        <v>234</v>
      </c>
      <c r="C57" s="117">
        <v>0</v>
      </c>
      <c r="D57" s="125"/>
      <c r="E57" s="41"/>
    </row>
    <row r="58" spans="1:5" ht="20.399999999999999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3430002.26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>
        <f>IFERROR(C65/$C$64,"")</f>
        <v>0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3312626.26</v>
      </c>
      <c r="D94" s="125">
        <v>1</v>
      </c>
      <c r="E94" s="43"/>
    </row>
    <row r="95" spans="1:5" x14ac:dyDescent="0.2">
      <c r="A95" s="116">
        <v>5100</v>
      </c>
      <c r="B95" s="120" t="s">
        <v>265</v>
      </c>
      <c r="C95" s="117">
        <v>3118881.23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2351217.71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1923118.01</v>
      </c>
      <c r="D97" s="125">
        <f t="shared" ref="D97:D102" si="8">IFERROR(C97/$C$96,"")</f>
        <v>0.81792426189236211</v>
      </c>
      <c r="E97" s="43"/>
    </row>
    <row r="98" spans="1:5" x14ac:dyDescent="0.2">
      <c r="A98" s="45">
        <v>5112</v>
      </c>
      <c r="B98" s="43" t="s">
        <v>268</v>
      </c>
      <c r="C98" s="46">
        <v>142466.13</v>
      </c>
      <c r="D98" s="125">
        <f t="shared" si="8"/>
        <v>6.0592487626337253E-2</v>
      </c>
      <c r="E98" s="43"/>
    </row>
    <row r="99" spans="1:5" x14ac:dyDescent="0.2">
      <c r="A99" s="45">
        <v>5113</v>
      </c>
      <c r="B99" s="43" t="s">
        <v>269</v>
      </c>
      <c r="C99" s="46">
        <v>185753.28</v>
      </c>
      <c r="D99" s="125">
        <f t="shared" si="8"/>
        <v>7.9003011592661071E-2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99880.29</v>
      </c>
      <c r="D101" s="125">
        <f t="shared" si="8"/>
        <v>4.2480238888639534E-2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329150.56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30324.98</v>
      </c>
      <c r="D104" s="125">
        <f t="shared" ref="D104:D112" si="9">IFERROR(C104/$C$103,"")</f>
        <v>9.2131029641875736E-2</v>
      </c>
      <c r="E104" s="43"/>
    </row>
    <row r="105" spans="1:5" x14ac:dyDescent="0.2">
      <c r="A105" s="45">
        <v>5122</v>
      </c>
      <c r="B105" s="43" t="s">
        <v>275</v>
      </c>
      <c r="C105" s="46">
        <v>76782.5</v>
      </c>
      <c r="D105" s="125">
        <f t="shared" si="9"/>
        <v>0.23327470565445796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1027.47</v>
      </c>
      <c r="D107" s="125">
        <f t="shared" si="9"/>
        <v>3.1215805921764191E-3</v>
      </c>
      <c r="E107" s="43"/>
    </row>
    <row r="108" spans="1:5" x14ac:dyDescent="0.2">
      <c r="A108" s="45">
        <v>5125</v>
      </c>
      <c r="B108" s="43" t="s">
        <v>278</v>
      </c>
      <c r="C108" s="46">
        <v>79174.47</v>
      </c>
      <c r="D108" s="125">
        <f t="shared" si="9"/>
        <v>0.24054180554941179</v>
      </c>
      <c r="E108" s="43"/>
    </row>
    <row r="109" spans="1:5" x14ac:dyDescent="0.2">
      <c r="A109" s="45">
        <v>5126</v>
      </c>
      <c r="B109" s="43" t="s">
        <v>279</v>
      </c>
      <c r="C109" s="46">
        <v>127662.44</v>
      </c>
      <c r="D109" s="125">
        <f t="shared" si="9"/>
        <v>0.38785423910565425</v>
      </c>
      <c r="E109" s="43"/>
    </row>
    <row r="110" spans="1:5" x14ac:dyDescent="0.2">
      <c r="A110" s="45">
        <v>5127</v>
      </c>
      <c r="B110" s="43" t="s">
        <v>280</v>
      </c>
      <c r="C110" s="46">
        <v>7831.93</v>
      </c>
      <c r="D110" s="125">
        <f t="shared" si="9"/>
        <v>2.3794369360939264E-2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6346.77</v>
      </c>
      <c r="D112" s="125">
        <f t="shared" si="9"/>
        <v>1.9282270095484572E-2</v>
      </c>
      <c r="E112" s="43"/>
    </row>
    <row r="113" spans="1:5" x14ac:dyDescent="0.2">
      <c r="A113" s="116">
        <v>5130</v>
      </c>
      <c r="B113" s="119" t="s">
        <v>283</v>
      </c>
      <c r="C113" s="117">
        <v>438512.96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52138.17</v>
      </c>
      <c r="D114" s="125">
        <f t="shared" ref="D114:D122" si="10">IFERROR(C114/$C$113,"")</f>
        <v>0.11889767180427233</v>
      </c>
      <c r="E114" s="43"/>
    </row>
    <row r="115" spans="1:5" x14ac:dyDescent="0.2">
      <c r="A115" s="45">
        <v>5132</v>
      </c>
      <c r="B115" s="43" t="s">
        <v>285</v>
      </c>
      <c r="C115" s="46">
        <v>7200</v>
      </c>
      <c r="D115" s="125">
        <f t="shared" si="10"/>
        <v>1.6419127042448186E-2</v>
      </c>
      <c r="E115" s="43"/>
    </row>
    <row r="116" spans="1:5" x14ac:dyDescent="0.2">
      <c r="A116" s="45">
        <v>5133</v>
      </c>
      <c r="B116" s="43" t="s">
        <v>286</v>
      </c>
      <c r="C116" s="46">
        <v>48720</v>
      </c>
      <c r="D116" s="125">
        <f t="shared" si="10"/>
        <v>0.11110275965389939</v>
      </c>
      <c r="E116" s="43"/>
    </row>
    <row r="117" spans="1:5" x14ac:dyDescent="0.2">
      <c r="A117" s="45">
        <v>5134</v>
      </c>
      <c r="B117" s="43" t="s">
        <v>287</v>
      </c>
      <c r="C117" s="46">
        <v>48082.11</v>
      </c>
      <c r="D117" s="125">
        <f t="shared" si="10"/>
        <v>0.10964809341096783</v>
      </c>
      <c r="E117" s="43"/>
    </row>
    <row r="118" spans="1:5" x14ac:dyDescent="0.2">
      <c r="A118" s="45">
        <v>5135</v>
      </c>
      <c r="B118" s="43" t="s">
        <v>288</v>
      </c>
      <c r="C118" s="46">
        <v>53023.06</v>
      </c>
      <c r="D118" s="125">
        <f t="shared" si="10"/>
        <v>0.12091560532213232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8742.01</v>
      </c>
      <c r="D120" s="125">
        <f t="shared" si="10"/>
        <v>1.9935579555048953E-2</v>
      </c>
      <c r="E120" s="43"/>
    </row>
    <row r="121" spans="1:5" x14ac:dyDescent="0.2">
      <c r="A121" s="45">
        <v>5138</v>
      </c>
      <c r="B121" s="43" t="s">
        <v>291</v>
      </c>
      <c r="C121" s="46">
        <v>139445.60999999999</v>
      </c>
      <c r="D121" s="125">
        <f t="shared" si="10"/>
        <v>0.31799655362523377</v>
      </c>
      <c r="E121" s="43"/>
    </row>
    <row r="122" spans="1:5" x14ac:dyDescent="0.2">
      <c r="A122" s="45">
        <v>5139</v>
      </c>
      <c r="B122" s="43" t="s">
        <v>292</v>
      </c>
      <c r="C122" s="46">
        <v>81162</v>
      </c>
      <c r="D122" s="125">
        <f t="shared" si="10"/>
        <v>0.18508460958599718</v>
      </c>
      <c r="E122" s="43"/>
    </row>
    <row r="123" spans="1:5" x14ac:dyDescent="0.2">
      <c r="A123" s="116">
        <v>5200</v>
      </c>
      <c r="B123" s="120" t="s">
        <v>293</v>
      </c>
      <c r="C123" s="117">
        <v>68000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68000</v>
      </c>
      <c r="D147" s="125">
        <f t="shared" ref="D147:D152" si="11">IFERROR(C147/$C$147,"")</f>
        <v>1</v>
      </c>
      <c r="E147" s="43"/>
    </row>
    <row r="148" spans="1:5" x14ac:dyDescent="0.2">
      <c r="A148" s="45">
        <v>5281</v>
      </c>
      <c r="B148" s="43" t="s">
        <v>316</v>
      </c>
      <c r="C148" s="46">
        <v>68000</v>
      </c>
      <c r="D148" s="125">
        <f t="shared" si="11"/>
        <v>1</v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>
        <f t="shared" si="11"/>
        <v>0</v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>
        <f t="shared" si="11"/>
        <v>0</v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>
        <f t="shared" si="11"/>
        <v>0</v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>
        <f t="shared" si="11"/>
        <v>0</v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125745.03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125745.03</v>
      </c>
      <c r="D165" s="125">
        <f>IFERROR(C165/$C$163,"")</f>
        <v>1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/>
    <dataValidation allowBlank="1" showInputMessage="1" showErrorMessage="1" prompt="Corresponde al nombre o descripción de la cuenta de acuerdo al Plan de Cuentas emitido por el CONAC." sqref="B8"/>
    <dataValidation allowBlank="1" showInputMessage="1" showErrorMessage="1" prompt="Saldo final del periodo que corresponde a la información presentada (trimestral: 1er, 2do, 3ro. o 4to. / CP)." sqref="C8"/>
    <dataValidation allowBlank="1" showInputMessage="1" showErrorMessage="1" prompt="Porcentaje que representa el ingreso con respecto del rubro al que corresponden." sqref="D8"/>
    <dataValidation allowBlank="1" showInputMessage="1" showErrorMessage="1" prompt="Justificar aquellas que en lo individual representen el 15% o más del total del rubro al que corresponden." sqref="E8"/>
  </dataValidations>
  <pageMargins left="0.51181102362204722" right="0.51181102362204722" top="0.74803149606299213" bottom="0.74803149606299213" header="0.31496062992125984" footer="0.31496062992125984"/>
  <pageSetup scale="7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workbookViewId="3">
      <selection activeCell="G3" sqref="G3"/>
    </sheetView>
  </sheetViews>
  <sheetFormatPr baseColWidth="10" defaultColWidth="9.109375" defaultRowHeight="10.199999999999999" x14ac:dyDescent="0.2"/>
  <cols>
    <col min="1" max="1" width="10" style="15" customWidth="1"/>
    <col min="2" max="2" width="60.44140625" style="15" customWidth="1"/>
    <col min="3" max="3" width="16.44140625" style="15" bestFit="1" customWidth="1"/>
    <col min="4" max="4" width="19.109375" style="15" customWidth="1"/>
    <col min="5" max="5" width="20.33203125" style="15" customWidth="1"/>
    <col min="6" max="6" width="19.88671875" style="15" customWidth="1"/>
    <col min="7" max="8" width="16.88671875" style="15" customWidth="1"/>
    <col min="9" max="9" width="13.88671875" style="15" customWidth="1"/>
    <col min="10" max="10" width="11.88671875" style="15" customWidth="1"/>
    <col min="11" max="16384" width="9.109375" style="15"/>
  </cols>
  <sheetData>
    <row r="1" spans="1:8" s="12" customFormat="1" ht="11.25" customHeight="1" x14ac:dyDescent="0.3">
      <c r="A1" s="160" t="str">
        <f>'Notas a los Edos Financieros'!A1</f>
        <v>SISTEMA DIF MUNICIPAL DR MORA, 2025</v>
      </c>
      <c r="B1" s="161"/>
      <c r="C1" s="161"/>
      <c r="D1" s="161"/>
      <c r="E1" s="161"/>
      <c r="F1" s="161"/>
      <c r="G1" s="11" t="s">
        <v>0</v>
      </c>
      <c r="H1" s="20">
        <f>'Notas a los Edos Financieros'!D1</f>
        <v>2025</v>
      </c>
    </row>
    <row r="2" spans="1:8" s="12" customFormat="1" ht="11.25" customHeight="1" x14ac:dyDescent="0.3">
      <c r="A2" s="160" t="s">
        <v>56</v>
      </c>
      <c r="B2" s="161"/>
      <c r="C2" s="161"/>
      <c r="D2" s="161"/>
      <c r="E2" s="161"/>
      <c r="F2" s="161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3">
      <c r="A3" s="160" t="str">
        <f>'Notas a los Edos Financieros'!A3</f>
        <v>DEL 01 DE ENERO DEL 2025 AL 30 DE JUNIO DEL 2025</v>
      </c>
      <c r="B3" s="161"/>
      <c r="C3" s="161"/>
      <c r="D3" s="161"/>
      <c r="E3" s="161"/>
      <c r="F3" s="161"/>
      <c r="G3" s="11" t="s">
        <v>3</v>
      </c>
      <c r="H3" s="20">
        <f>'Notas a los Edos Financieros'!D3</f>
        <v>2</v>
      </c>
    </row>
    <row r="4" spans="1:8" s="12" customFormat="1" ht="11.25" customHeight="1" x14ac:dyDescent="0.3">
      <c r="A4" s="159" t="s">
        <v>4</v>
      </c>
      <c r="B4" s="159"/>
      <c r="C4" s="159"/>
      <c r="D4" s="159"/>
      <c r="E4" s="159"/>
      <c r="F4" s="159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271.20999999999998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315.04000000000002</v>
      </c>
      <c r="D21" s="19">
        <v>315.04000000000002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499631.3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110121.34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56610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286600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46299.96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126420.31</v>
      </c>
      <c r="D110" s="19">
        <v>126420.31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1453.93</v>
      </c>
      <c r="D111" s="19">
        <v>1453.93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30527.15</v>
      </c>
      <c r="D112" s="19">
        <v>30527.15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55136.639999999999</v>
      </c>
      <c r="D117" s="19">
        <v>55136.639999999999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39302.589999999997</v>
      </c>
      <c r="D119" s="19">
        <v>39302.589999999997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/>
    <dataValidation allowBlank="1" showInputMessage="1" showErrorMessage="1" prompt="Corresponde al nombre o descripción de la cuenta de acuerdo al Plan de Cuentas emitido por el CONAC." sqref="B8 B14 B19 B31 B40 B45 B49 B55 B75 B91 B166 B109 B126 B143 B154 B97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/>
    <dataValidation allowBlank="1" showInputMessage="1" showErrorMessage="1" prompt="Especificar el tipo de instrumento de inversión: Bondes, Petrobonos, Cetes, Mesa de dinero, etc." sqref="D8"/>
    <dataValidation allowBlank="1" showInputMessage="1" showErrorMessage="1" prompt="Identificar la viabilidad y disponibilidad de recursos para llevar a cabo las acciones de cobro correspondiente." sqref="H14"/>
    <dataValidation allowBlank="1" showInputMessage="1" showErrorMessage="1" prompt="Importe de la cuentas por cobrar con fecha de vencimiento de 1 a 90 días." sqref="D19"/>
    <dataValidation allowBlank="1" showInputMessage="1" showErrorMessage="1" prompt="Importe de la cuentas por cobrar con fecha de vencimiento de 91 a 180 días." sqref="E19"/>
    <dataValidation allowBlank="1" showInputMessage="1" showErrorMessage="1" prompt="Importe de la cuentas por cobrar con fecha de vencimiento de 181 a 365 días." sqref="F19"/>
    <dataValidation allowBlank="1" showInputMessage="1" showErrorMessage="1" prompt="Importe de la cuentas por cobrar con vencimiento mayor a 365 días." sqref="G19"/>
    <dataValidation allowBlank="1" showInputMessage="1" showErrorMessage="1" prompt="Informar sobre características cualitativas de la cuenta, ejemplo: acciones implementadas para su recuperación, causas de la demora en su recuperación." sqref="H19"/>
    <dataValidation allowBlank="1" showInputMessage="1" showErrorMessage="1" prompt="Sistema de costeo." sqref="D31"/>
    <dataValidation allowBlank="1" showInputMessage="1" showErrorMessage="1" prompt="Método de valuación aplicados a los inventarios (UEPS, PROMEDIO, etc.)." sqref="E31 D40"/>
    <dataValidation allowBlank="1" showInputMessage="1" showErrorMessage="1" prompt="Plasmar el impacto en la información por la elección del método de valuación." sqref="F31 F40"/>
    <dataValidation allowBlank="1" showInputMessage="1" showErrorMessage="1" prompt="Justificar el uso del método de valuación elegido y las ventajas del mismo." sqref="E40"/>
    <dataValidation allowBlank="1" showInputMessage="1" showErrorMessage="1" prompt="Tipo de fideicomiso(s) que tiene la entidad derivado de los recursos asignados (Art. 32 LGCG.). Puede ser de: Administración, Inversión." sqref="D45"/>
    <dataValidation allowBlank="1" showInputMessage="1" showErrorMessage="1" prompt="Características relevantes que tengan impacto financiero o situación de riesgo. Ejemplo: Becas a fondo perdido." sqref="E45"/>
    <dataValidation allowBlank="1" showInputMessage="1" showErrorMessage="1" prompt="Importe de la depreciación correspondiente al ejercicio en la cuenta 5.5.1." sqref="D55 D75"/>
    <dataValidation allowBlank="1" showInputMessage="1" showErrorMessage="1" prompt="Plasmar el importe acumulado de depreciación especificado en las cuentas 1.2.6." sqref="E75 E55"/>
    <dataValidation allowBlank="1" showInputMessage="1" showErrorMessage="1" prompt="Especificar el método de depreciación de activos fijos (Línea recta, decreciente, doble cuota, etc.)." sqref="F55"/>
    <dataValidation allowBlank="1" showInputMessage="1" showErrorMessage="1" prompt="Registrar porcentaje de depreciación aplicada." sqref="G55"/>
    <dataValidation allowBlank="1" showInputMessage="1" showErrorMessage="1" prompt="Precisar la periodicidad de aplicación de la depreciación así como especificar si existe un cambio en criterio contable, justificada con base a una imposición voluntaria." sqref="H55"/>
    <dataValidation allowBlank="1" showInputMessage="1" showErrorMessage="1" prompt="Estado en que se encuentren los bienes." sqref="I55"/>
    <dataValidation allowBlank="1" showInputMessage="1" showErrorMessage="1" prompt="Informará de las características significativas del estado en el que se encuentran los activos." sqref="J55"/>
    <dataValidation allowBlank="1" showInputMessage="1" showErrorMessage="1" prompt="Especificar el método de amortización de activos intangibles (Línea recta, decreciente, doble cuota, etc.)." sqref="F75"/>
    <dataValidation allowBlank="1" showErrorMessage="1" prompt="Registrar porcentaje de amortización aplicada." sqref="G75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/>
    <dataValidation allowBlank="1" showInputMessage="1" showErrorMessage="1" prompt="Características cualitativas significativas que les impacten financieramente." sqref="D97 E126 E143 E154 E166"/>
    <dataValidation allowBlank="1" showInputMessage="1" showErrorMessage="1" prompt="Importe de la cuentas por pagar con fecha de vencimiento de 1 a 90 días." sqref="D109"/>
    <dataValidation allowBlank="1" showInputMessage="1" showErrorMessage="1" prompt="Importe de la cuentas por pagar con fecha de vencimiento de 91 a 180 días." sqref="E109"/>
    <dataValidation allowBlank="1" showInputMessage="1" showErrorMessage="1" prompt="Importe de la cuentas por pagar con fecha de vencimiento de 181 a 365 días." sqref="F109"/>
    <dataValidation allowBlank="1" showInputMessage="1" showErrorMessage="1" prompt="Importe de la cuentas por pagar con fecha de vencimiento mayor a 365 días." sqref="G109"/>
    <dataValidation allowBlank="1" showInputMessage="1" showErrorMessage="1" prompt="Informar sobre la factibilidad de pago." sqref="H109"/>
    <dataValidation allowBlank="1" showInputMessage="1" showErrorMessage="1" prompt="Especificar origen de dicho recurso: Federal, Estatal, Municipal, Particulares." sqref="D126 D143 D154 D166"/>
  </dataValidations>
  <pageMargins left="0.9055118110236221" right="0.31496062992125984" top="0.74803149606299213" bottom="0.74803149606299213" header="0.31496062992125984" footer="0.31496062992125984"/>
  <pageSetup scale="6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activeCell="B31" sqref="B31"/>
    </sheetView>
  </sheetViews>
  <sheetFormatPr baseColWidth="10" defaultColWidth="9.109375" defaultRowHeight="10.199999999999999" x14ac:dyDescent="0.2"/>
  <cols>
    <col min="1" max="1" width="10" style="24" customWidth="1"/>
    <col min="2" max="2" width="48.109375" style="24" customWidth="1"/>
    <col min="3" max="3" width="22.88671875" style="24" customWidth="1"/>
    <col min="4" max="5" width="16.88671875" style="24" customWidth="1"/>
    <col min="6" max="16384" width="9.109375" style="24"/>
  </cols>
  <sheetData>
    <row r="1" spans="1:5" ht="11.25" customHeight="1" x14ac:dyDescent="0.2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ht="11.25" customHeight="1" x14ac:dyDescent="0.2">
      <c r="A2" s="162" t="s">
        <v>376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2" t="str">
        <f>ESF!A3</f>
        <v>DEL 01 DE ENERO DEL 2025 AL 30 DE JUNIO DEL 2025</v>
      </c>
      <c r="B3" s="162"/>
      <c r="C3" s="162"/>
      <c r="D3" s="22" t="s">
        <v>3</v>
      </c>
      <c r="E3" s="23">
        <f>'Notas a los Edos Financieros'!D3</f>
        <v>2</v>
      </c>
    </row>
    <row r="4" spans="1:5" ht="11.25" customHeight="1" x14ac:dyDescent="0.2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403411.83</v>
      </c>
    </row>
    <row r="16" spans="1:5" x14ac:dyDescent="0.2">
      <c r="A16" s="28">
        <v>3220</v>
      </c>
      <c r="B16" s="24" t="s">
        <v>383</v>
      </c>
      <c r="C16" s="29">
        <v>1102289.32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/>
    <dataValidation allowBlank="1" showInputMessage="1" showErrorMessage="1" prompt="Corresponde al nombre o descripción de la cuenta de acuerdo al Plan de Cuentas emitido por el CONAC." sqref="B8 B14"/>
    <dataValidation allowBlank="1" showInputMessage="1" showErrorMessage="1" prompt="Tipo de patrimonio clasificado de acuerdo al Plan de Cuentas emitido por el CONAC: Aportaciones, Donaciones de Capital y/o Actualización de la Hacienda Pública/Patrimonio." sqref="D8"/>
    <dataValidation allowBlank="1" showInputMessage="1" showErrorMessage="1" prompt="Procedencia de los recursos: Estatal o Municipal." sqref="E8"/>
    <dataValidation allowBlank="1" showInputMessage="1" showErrorMessage="1" prompt="Procedencia de los recursos que modifican al_x000a_patrimonio generado." sqref="D14"/>
  </dataValidations>
  <pageMargins left="0.9055118110236221" right="0.70866141732283472" top="0.74803149606299213" bottom="0.74803149606299213" header="0.31496062992125984" footer="0.31496062992125984"/>
  <pageSetup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activeCell="D34" sqref="D34"/>
    </sheetView>
  </sheetViews>
  <sheetFormatPr baseColWidth="10" defaultColWidth="9.109375" defaultRowHeight="10.199999999999999" x14ac:dyDescent="0.2"/>
  <cols>
    <col min="1" max="1" width="10" style="24" customWidth="1"/>
    <col min="2" max="2" width="63.44140625" style="24" bestFit="1" customWidth="1"/>
    <col min="3" max="3" width="15.109375" style="24" bestFit="1" customWidth="1"/>
    <col min="4" max="4" width="16.44140625" style="24" bestFit="1" customWidth="1"/>
    <col min="5" max="5" width="19.109375" style="24" customWidth="1"/>
    <col min="6" max="16384" width="9.109375" style="24"/>
  </cols>
  <sheetData>
    <row r="1" spans="1:5" s="30" customFormat="1" ht="11.25" customHeight="1" x14ac:dyDescent="0.3">
      <c r="A1" s="162" t="str">
        <f>ESF!A1</f>
        <v>SISTEMA DIF MUNICIPAL DR MORA, 2025</v>
      </c>
      <c r="B1" s="162"/>
      <c r="C1" s="162"/>
      <c r="D1" s="22" t="s">
        <v>0</v>
      </c>
      <c r="E1" s="23">
        <f>'Notas a los Edos Financieros'!D1</f>
        <v>2025</v>
      </c>
    </row>
    <row r="2" spans="1:5" s="30" customFormat="1" ht="11.25" customHeight="1" x14ac:dyDescent="0.3">
      <c r="A2" s="162" t="s">
        <v>396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3">
      <c r="A3" s="162" t="str">
        <f>ESF!A3</f>
        <v>DEL 01 DE ENERO DEL 2025 AL 30 DE JUNIO DEL 2025</v>
      </c>
      <c r="B3" s="162"/>
      <c r="C3" s="162"/>
      <c r="D3" s="22" t="s">
        <v>3</v>
      </c>
      <c r="E3" s="23">
        <f>'Notas a los Edos Financieros'!D3</f>
        <v>2</v>
      </c>
    </row>
    <row r="4" spans="1:5" s="30" customFormat="1" ht="11.25" customHeight="1" x14ac:dyDescent="0.3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216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1131687.9099999999</v>
      </c>
      <c r="D10" s="29">
        <v>1043045.21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1131903.9099999999</v>
      </c>
      <c r="D16" s="89">
        <f>SUM(D9:D15)</f>
        <v>1043045.21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499631.3</v>
      </c>
      <c r="D29" s="89">
        <f>SUM(D30:D37)</f>
        <v>204160.3</v>
      </c>
    </row>
    <row r="30" spans="1:4" x14ac:dyDescent="0.2">
      <c r="A30" s="28">
        <v>1241</v>
      </c>
      <c r="B30" s="24" t="s">
        <v>118</v>
      </c>
      <c r="C30" s="29">
        <v>110121.34</v>
      </c>
      <c r="D30" s="29">
        <v>101250.34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56610</v>
      </c>
      <c r="D32" s="29">
        <v>56610</v>
      </c>
    </row>
    <row r="33" spans="1:6" x14ac:dyDescent="0.2">
      <c r="A33" s="28">
        <v>1244</v>
      </c>
      <c r="B33" s="24" t="s">
        <v>121</v>
      </c>
      <c r="C33" s="29">
        <v>286600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46299.96</v>
      </c>
      <c r="D35" s="29">
        <v>46299.96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499631.3</v>
      </c>
      <c r="D44" s="89">
        <f>D21+D29+D38</f>
        <v>204160.3</v>
      </c>
    </row>
    <row r="46" spans="1:6" ht="14.4" x14ac:dyDescent="0.3">
      <c r="A46" s="26" t="s">
        <v>559</v>
      </c>
      <c r="B46" s="26"/>
      <c r="C46" s="26"/>
      <c r="D46" s="26"/>
      <c r="F46"/>
    </row>
    <row r="47" spans="1:6" ht="14.4" x14ac:dyDescent="0.3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3">
      <c r="A48" s="35">
        <v>3210</v>
      </c>
      <c r="B48" s="36" t="s">
        <v>404</v>
      </c>
      <c r="C48" s="89">
        <v>403411.83</v>
      </c>
      <c r="D48" s="89">
        <v>158926.25</v>
      </c>
      <c r="E48" s="98"/>
      <c r="F48"/>
    </row>
    <row r="49" spans="1:6" ht="11.25" customHeight="1" x14ac:dyDescent="0.3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3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3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3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3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3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3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3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3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3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3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3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3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3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3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3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3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3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3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3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3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3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3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3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3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3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3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3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3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3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3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3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3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3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3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3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3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3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3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3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3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3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3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3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3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3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3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3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3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3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3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3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4.4" x14ac:dyDescent="0.3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3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3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3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3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3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3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3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3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3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3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3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3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3">
      <c r="A136" s="154">
        <v>4150</v>
      </c>
      <c r="B136" s="156" t="s">
        <v>215</v>
      </c>
      <c r="C136" s="155">
        <f>C137</f>
        <v>0</v>
      </c>
      <c r="D136" s="155">
        <f>D137</f>
        <v>0</v>
      </c>
      <c r="F136"/>
    </row>
    <row r="137" spans="1:6" ht="10.5" customHeight="1" x14ac:dyDescent="0.3">
      <c r="A137" s="151">
        <v>4151</v>
      </c>
      <c r="B137" s="153" t="s">
        <v>586</v>
      </c>
      <c r="C137" s="152">
        <v>0</v>
      </c>
      <c r="D137" s="152">
        <v>0</v>
      </c>
      <c r="F137"/>
    </row>
    <row r="138" spans="1:6" ht="12" customHeight="1" x14ac:dyDescent="0.3">
      <c r="A138" s="151"/>
      <c r="B138" s="157" t="s">
        <v>429</v>
      </c>
      <c r="C138" s="155">
        <f>C48+C49-C101</f>
        <v>403411.83</v>
      </c>
      <c r="D138" s="155">
        <f>D48+D49-D101</f>
        <v>158926.25</v>
      </c>
      <c r="F138"/>
    </row>
    <row r="139" spans="1:6" x14ac:dyDescent="0.2">
      <c r="A139" s="150"/>
      <c r="B139" s="150"/>
      <c r="C139" s="150"/>
      <c r="D139" s="150"/>
    </row>
    <row r="140" spans="1:6" x14ac:dyDescent="0.2">
      <c r="A140" s="150"/>
      <c r="B140" s="150" t="s">
        <v>55</v>
      </c>
      <c r="C140" s="150"/>
      <c r="D140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/>
    <dataValidation allowBlank="1" showInputMessage="1" showErrorMessage="1" prompt="Corresponde al número de la cuenta de acuerdo al Plan de Cuentas emitido por el CONAC." sqref="A8 A20 A47"/>
    <dataValidation allowBlank="1" showInputMessage="1" showErrorMessage="1" prompt="Importe final del periodo que corresponde a la información financiera presentada (trimestral: 1er, 2do, 3ro. o 4to / CP.)." sqref="C8 C20 C47"/>
    <dataValidation allowBlank="1" showInputMessage="1" showErrorMessage="1" prompt="Saldo al 31 de diciembre del año anterior." sqref="D8 D20 D47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B23" sqref="B23:C23"/>
    </sheetView>
  </sheetViews>
  <sheetFormatPr baseColWidth="10" defaultColWidth="11.44140625" defaultRowHeight="10.199999999999999" x14ac:dyDescent="0.2"/>
  <cols>
    <col min="1" max="1" width="4" style="32" customWidth="1"/>
    <col min="2" max="2" width="63.109375" style="32" customWidth="1"/>
    <col min="3" max="3" width="17.88671875" style="32" customWidth="1"/>
    <col min="4" max="16384" width="11.44140625" style="32"/>
  </cols>
  <sheetData>
    <row r="1" spans="1:5" s="31" customFormat="1" ht="11.25" customHeight="1" x14ac:dyDescent="0.3">
      <c r="A1" s="163" t="str">
        <f>ESF!A1</f>
        <v>SISTEMA DIF MUNICIPAL DR MORA, 2025</v>
      </c>
      <c r="B1" s="164"/>
      <c r="C1" s="165"/>
    </row>
    <row r="2" spans="1:5" s="31" customFormat="1" ht="11.25" customHeight="1" x14ac:dyDescent="0.3">
      <c r="A2" s="166" t="s">
        <v>430</v>
      </c>
      <c r="B2" s="167"/>
      <c r="C2" s="168"/>
    </row>
    <row r="3" spans="1:5" s="31" customFormat="1" ht="11.25" customHeight="1" x14ac:dyDescent="0.3">
      <c r="A3" s="166" t="str">
        <f>ESF!A3</f>
        <v>DEL 01 DE ENERO DEL 2025 AL 30 DE JUNIO DEL 2025</v>
      </c>
      <c r="B3" s="167"/>
      <c r="C3" s="168"/>
    </row>
    <row r="4" spans="1:5" s="31" customFormat="1" x14ac:dyDescent="0.3">
      <c r="A4" s="169" t="s">
        <v>431</v>
      </c>
      <c r="B4" s="170"/>
      <c r="C4" s="171"/>
    </row>
    <row r="5" spans="1:5" s="33" customFormat="1" x14ac:dyDescent="0.2">
      <c r="A5" s="172" t="s">
        <v>479</v>
      </c>
      <c r="B5" s="172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3716038.09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4.4" x14ac:dyDescent="0.3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3716038.09</v>
      </c>
    </row>
    <row r="23" spans="1:3" ht="20.399999999999999" customHeight="1" x14ac:dyDescent="0.2">
      <c r="B23" s="182" t="s">
        <v>55</v>
      </c>
      <c r="C23" s="182"/>
    </row>
  </sheetData>
  <mergeCells count="6">
    <mergeCell ref="B23:C23"/>
    <mergeCell ref="A1:C1"/>
    <mergeCell ref="A2:C2"/>
    <mergeCell ref="A3:C3"/>
    <mergeCell ref="A4:C4"/>
    <mergeCell ref="A5:B5"/>
  </mergeCells>
  <pageMargins left="1.1023622047244095" right="0.70866141732283472" top="0.74803149606299213" bottom="0.74803149606299213" header="0.31496062992125984" footer="0.31496062992125984"/>
  <pageSetup scale="85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F29" sqref="F29"/>
    </sheetView>
  </sheetViews>
  <sheetFormatPr baseColWidth="10" defaultColWidth="11.44140625" defaultRowHeight="10.199999999999999" x14ac:dyDescent="0.2"/>
  <cols>
    <col min="1" max="1" width="3.88671875" style="32" customWidth="1"/>
    <col min="2" max="2" width="62.109375" style="32" customWidth="1"/>
    <col min="3" max="3" width="17.88671875" style="32" customWidth="1"/>
    <col min="4" max="16384" width="11.44140625" style="32"/>
  </cols>
  <sheetData>
    <row r="1" spans="1:5" s="34" customFormat="1" ht="11.25" customHeight="1" x14ac:dyDescent="0.3">
      <c r="A1" s="173" t="str">
        <f>ESF!A1</f>
        <v>SISTEMA DIF MUNICIPAL DR MORA, 2025</v>
      </c>
      <c r="B1" s="174"/>
      <c r="C1" s="175"/>
    </row>
    <row r="2" spans="1:5" s="34" customFormat="1" ht="11.25" customHeight="1" x14ac:dyDescent="0.3">
      <c r="A2" s="176" t="s">
        <v>445</v>
      </c>
      <c r="B2" s="177"/>
      <c r="C2" s="178"/>
    </row>
    <row r="3" spans="1:5" s="34" customFormat="1" ht="11.25" customHeight="1" x14ac:dyDescent="0.3">
      <c r="A3" s="176" t="str">
        <f>ESF!A3</f>
        <v>DEL 01 DE ENERO DEL 2025 AL 30 DE JUNIO DEL 2025</v>
      </c>
      <c r="B3" s="177"/>
      <c r="C3" s="178"/>
    </row>
    <row r="4" spans="1:5" x14ac:dyDescent="0.2">
      <c r="A4" s="169" t="s">
        <v>431</v>
      </c>
      <c r="B4" s="170"/>
      <c r="C4" s="171"/>
    </row>
    <row r="5" spans="1:5" ht="11.25" customHeight="1" x14ac:dyDescent="0.2">
      <c r="A5" s="172" t="s">
        <v>479</v>
      </c>
      <c r="B5" s="172"/>
      <c r="C5" s="144">
        <f>'Notas a los Edos Financieros'!D1</f>
        <v>2025</v>
      </c>
    </row>
    <row r="6" spans="1:5" ht="14.4" x14ac:dyDescent="0.3">
      <c r="A6" s="77" t="s">
        <v>446</v>
      </c>
      <c r="B6" s="47"/>
      <c r="C6" s="70">
        <v>3608097.26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295471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8871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286600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3312626.26</v>
      </c>
    </row>
    <row r="42" spans="1:5" ht="19.8" customHeight="1" x14ac:dyDescent="0.2">
      <c r="B42" s="182" t="s">
        <v>55</v>
      </c>
      <c r="C42" s="182"/>
    </row>
  </sheetData>
  <mergeCells count="6">
    <mergeCell ref="B42:C42"/>
    <mergeCell ref="A1:C1"/>
    <mergeCell ref="A2:C2"/>
    <mergeCell ref="A3:C3"/>
    <mergeCell ref="A4:C4"/>
    <mergeCell ref="A5:B5"/>
  </mergeCells>
  <pageMargins left="0.9055118110236221" right="0.70866141732283472" top="0.74803149606299213" bottom="0.74803149606299213" header="0.31496062992125984" footer="0.31496062992125984"/>
  <pageSetup scale="85" orientation="portrait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workbookViewId="3">
      <selection activeCell="D7" sqref="D7"/>
    </sheetView>
  </sheetViews>
  <sheetFormatPr baseColWidth="10" defaultColWidth="9.109375" defaultRowHeight="10.199999999999999" x14ac:dyDescent="0.2"/>
  <cols>
    <col min="1" max="1" width="12.88671875" style="24" customWidth="1"/>
    <col min="2" max="2" width="72.109375" style="24" customWidth="1"/>
    <col min="3" max="3" width="15.88671875" style="24" customWidth="1"/>
    <col min="4" max="6" width="13.6640625" style="24" customWidth="1"/>
    <col min="7" max="7" width="15.88671875" style="24" customWidth="1"/>
    <col min="8" max="8" width="8.109375" style="24" customWidth="1"/>
    <col min="9" max="9" width="10.77734375" style="24" customWidth="1"/>
    <col min="10" max="10" width="13.109375" style="24" customWidth="1"/>
    <col min="11" max="16384" width="9.109375" style="24"/>
  </cols>
  <sheetData>
    <row r="1" spans="1:10" ht="11.25" customHeight="1" x14ac:dyDescent="0.2">
      <c r="A1" s="162" t="str">
        <f>'Notas a los Edos Financieros'!A1</f>
        <v>SISTEMA DIF MUNICIPAL DR MORA, 2025</v>
      </c>
      <c r="B1" s="181"/>
      <c r="C1" s="181"/>
      <c r="D1" s="181"/>
      <c r="E1" s="181"/>
      <c r="F1" s="181"/>
      <c r="G1" s="22" t="s">
        <v>0</v>
      </c>
      <c r="H1" s="23">
        <f>'Notas a los Edos Financieros'!D1</f>
        <v>2025</v>
      </c>
    </row>
    <row r="2" spans="1:10" ht="11.25" customHeight="1" x14ac:dyDescent="0.2">
      <c r="A2" s="162" t="s">
        <v>478</v>
      </c>
      <c r="B2" s="181"/>
      <c r="C2" s="181"/>
      <c r="D2" s="181"/>
      <c r="E2" s="181"/>
      <c r="F2" s="181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2" t="str">
        <f>'Notas a los Edos Financieros'!A3</f>
        <v>DEL 01 DE ENERO DEL 2025 AL 30 DE JUNIO DEL 2025</v>
      </c>
      <c r="B3" s="181"/>
      <c r="C3" s="181"/>
      <c r="D3" s="181"/>
      <c r="E3" s="181"/>
      <c r="F3" s="181"/>
      <c r="G3" s="22" t="s">
        <v>3</v>
      </c>
      <c r="H3" s="23">
        <f>'Notas a los Edos Financieros'!D3</f>
        <v>2</v>
      </c>
    </row>
    <row r="4" spans="1:10" ht="11.25" customHeight="1" x14ac:dyDescent="0.2">
      <c r="A4" s="162" t="s">
        <v>4</v>
      </c>
      <c r="B4" s="162"/>
      <c r="C4" s="162"/>
      <c r="D4" s="162"/>
      <c r="E4" s="162"/>
      <c r="F4" s="162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0.8" thickBot="1" x14ac:dyDescent="0.25"/>
    <row r="39" spans="1:6" ht="12" x14ac:dyDescent="0.2">
      <c r="B39" s="179" t="s">
        <v>547</v>
      </c>
      <c r="C39" s="180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6362100</v>
      </c>
    </row>
    <row r="42" spans="1:6" x14ac:dyDescent="0.2">
      <c r="A42" s="24">
        <v>8120</v>
      </c>
      <c r="B42" s="135" t="s">
        <v>515</v>
      </c>
      <c r="C42" s="148">
        <v>4037667.63</v>
      </c>
    </row>
    <row r="43" spans="1:6" x14ac:dyDescent="0.2">
      <c r="A43" s="24">
        <v>8130</v>
      </c>
      <c r="B43" s="135" t="s">
        <v>516</v>
      </c>
      <c r="C43" s="148">
        <v>1391605.72</v>
      </c>
    </row>
    <row r="44" spans="1:6" x14ac:dyDescent="0.2">
      <c r="A44" s="24">
        <v>8140</v>
      </c>
      <c r="B44" s="135" t="s">
        <v>517</v>
      </c>
      <c r="C44" s="148">
        <v>3716038.09</v>
      </c>
    </row>
    <row r="45" spans="1:6" ht="10.8" thickBot="1" x14ac:dyDescent="0.25">
      <c r="A45" s="24">
        <v>8150</v>
      </c>
      <c r="B45" s="136" t="s">
        <v>518</v>
      </c>
      <c r="C45" s="149">
        <v>3716038.09</v>
      </c>
    </row>
    <row r="47" spans="1:6" ht="10.8" thickBot="1" x14ac:dyDescent="0.25"/>
    <row r="48" spans="1:6" ht="12" x14ac:dyDescent="0.2">
      <c r="B48" s="179" t="s">
        <v>548</v>
      </c>
      <c r="C48" s="180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6362100</v>
      </c>
    </row>
    <row r="51" spans="1:3" x14ac:dyDescent="0.2">
      <c r="A51" s="24">
        <v>8220</v>
      </c>
      <c r="B51" s="135" t="s">
        <v>520</v>
      </c>
      <c r="C51" s="137">
        <v>1135624.72</v>
      </c>
    </row>
    <row r="52" spans="1:3" x14ac:dyDescent="0.2">
      <c r="A52" s="24">
        <v>8230</v>
      </c>
      <c r="B52" s="135" t="s">
        <v>521</v>
      </c>
      <c r="C52" s="137">
        <v>1391605.72</v>
      </c>
    </row>
    <row r="53" spans="1:3" x14ac:dyDescent="0.2">
      <c r="A53" s="24">
        <v>8240</v>
      </c>
      <c r="B53" s="135" t="s">
        <v>522</v>
      </c>
      <c r="C53" s="137">
        <v>3009983.74</v>
      </c>
    </row>
    <row r="54" spans="1:3" x14ac:dyDescent="0.2">
      <c r="A54" s="24">
        <v>8250</v>
      </c>
      <c r="B54" s="135" t="s">
        <v>523</v>
      </c>
      <c r="C54" s="137">
        <v>3608097.26</v>
      </c>
    </row>
    <row r="55" spans="1:3" x14ac:dyDescent="0.2">
      <c r="A55" s="24">
        <v>8260</v>
      </c>
      <c r="B55" s="135" t="s">
        <v>524</v>
      </c>
      <c r="C55" s="137">
        <v>3608097.26</v>
      </c>
    </row>
    <row r="56" spans="1:3" ht="10.8" thickBot="1" x14ac:dyDescent="0.25">
      <c r="A56" s="24">
        <v>8270</v>
      </c>
      <c r="B56" s="136" t="s">
        <v>525</v>
      </c>
      <c r="C56" s="138">
        <v>3600676.53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0866141732283472" right="0.51181102362204722" top="0.74803149606299213" bottom="0.74803149606299213" header="0.31496062992125984" footer="0.31496062992125984"/>
  <pageSetup scale="65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2025-07-08T02:54:41Z</cp:lastPrinted>
  <dcterms:created xsi:type="dcterms:W3CDTF">2012-12-11T20:36:24Z</dcterms:created>
  <dcterms:modified xsi:type="dcterms:W3CDTF">2025-07-08T02:58:17Z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