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8186AAD8-D281-472F-A718-67F88247B005}" xr6:coauthVersionLast="47" xr6:coauthVersionMax="47" xr10:uidLastSave="{00000000-0000-0000-0000-000000000000}"/>
  <bookViews>
    <workbookView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D138" i="62" s="1"/>
  <c r="C49" i="62"/>
  <c r="C138" i="62" s="1"/>
  <c r="D38" i="62"/>
  <c r="C38" i="62"/>
  <c r="D29" i="62"/>
  <c r="C29" i="62"/>
  <c r="D21" i="62"/>
  <c r="C21" i="62"/>
  <c r="D16" i="62"/>
  <c r="C16" i="62"/>
  <c r="C5" i="63" l="1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<sst xmlns="http://schemas.openxmlformats.org/spreadsheetml/2006/main" count="832" uniqueCount="589">
  <si>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</si>
  <si>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</si>
  <si>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</si>
  <si>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</si>
  <si>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</si>
  <si>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</si>
  <si>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</si>
  <si>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</si>
  <si>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</si>
  <si>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</si>
  <si>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</si>
  <si>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</si>
  <si>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</si>
  <si>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</si>
  <si>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</si>
  <si>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</si>
  <si>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</si>
  <si>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</si>
  <si>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</si>
  <si>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</si>
  <si>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</si>
  <si>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</si>
  <si>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</si>
  <si>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</si>
  <si>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</si>
  <si>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</si>
  <si>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</si>
  <si>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</si>
  <si>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</si>
  <si>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</si>
  <si>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</si>
  <si>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</si>
  <si>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</si>
  <si>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</si>
  <si>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</si>
  <si>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</si>
  <si>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</si>
  <si>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</si>
  <si>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</si>
  <si>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</si>
  <si>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</si>
  <si>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</si>
  <si>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</si>
  <si>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</si>
  <si>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</si>
  <si>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</si>
  <si>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</si>
  <si>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</si>
  <si>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</si>
  <si>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</si>
  <si>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</si>
  <si>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</si>
  <si>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</si>
  <si>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</si>
  <si>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</si>
  <si>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</si>
  <si>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</si>
  <si>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</si>
  <si>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</si>
  <si>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</si>
  <si>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</si>
  <si>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</si>
  <si>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</si>
  <si>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</si>
  <si>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</si>
  <si>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</si>
  <si>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</si>
  <si>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</si>
  <si>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</si>
  <si>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</si>
  <si>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</si>
  <si>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</si>
  <si>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</si>
  <si>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</si>
  <si>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</si>
  <si>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</si>
  <si>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</si>
  <si>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</si>
  <si>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</si>
  <si>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</si>
  <si>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</si>
  <si>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</si>
  <si>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</si>
  <si>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</si>
  <si>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</si>
  <si>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</si>
  <si>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</si>
  <si>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</si>
  <si>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</si>
  <si>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</si>
  <si>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</si>
  <si>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</si>
  <si>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</si>
  <si>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</si>
  <si>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</si>
  <si>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</si>
  <si>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</si>
  <si>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</si>
  <si>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</si>
  <si>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</si>
  <si>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</si>
  <si>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</si>
  <si>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</si>
  <si>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</si>
  <si>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</si>
  <si>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</si>
  <si>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</si>
  <si>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</si>
  <si>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</si>
  <si>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</si>
  <si>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</si>
  <si>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</si>
  <si>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</si>
  <si>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</si>
  <si>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</si>
  <si>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</si>
  <si>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</si>
  <si>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</si>
  <si>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</si>
  <si>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</si>
  <si>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</si>
  <si>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</si>
  <si>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</si>
  <si>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</si>
  <si>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</si>
  <si>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</si>
  <si>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</si>
  <si>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</si>
  <si>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</si>
  <si>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</si>
  <si>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</si>
  <si>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</si>
  <si>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</si>
  <si>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</si>
  <si>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</si>
  <si>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</si>
  <si>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</si>
  <si>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</si>
  <si>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</si>
  <si>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</si>
  <si>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</si>
  <si>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</si>
  <si>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</si>
  <si>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</si>
  <si>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</si>
  <si>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</si>
  <si>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</si>
  <si>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</si>
  <si>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</si>
  <si>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</si>
  <si>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</si>
  <si>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</si>
  <si>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</si>
  <si>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</si>
  <si>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</si>
  <si>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</si>
  <si>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</si>
  <si>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</si>
  <si>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</si>
  <si>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</si>
  <si>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</si>
  <si>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</si>
  <si>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</si>
  <si>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</si>
  <si>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</si>
  <si>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</si>
  <si>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</si>
  <si>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</si>
  <si>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</si>
  <si>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</si>
  <si>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</si>
  <si>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</si>
  <si>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</si>
  <si>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</si>
  <si>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</si>
  <si>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</si>
  <si>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</si>
  <si>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</si>
  <si>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</si>
  <si>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</si>
  <si>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</si>
  <si>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</si>
  <si>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</si>
  <si>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</si>
  <si>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</si>
  <si>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</si>
  <si>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</si>
  <si>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</si>
  <si>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</si>
  <si>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</si>
  <si>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</si>
  <si>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</si>
  <si>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</si>
  <si>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</si>
  <si>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</si>
  <si>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</si>
  <si>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</si>
  <si>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</si>
  <si>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</si>
  <si>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</si>
  <si>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</si>
  <si>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</si>
  <si>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</si>
  <si>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</si>
  <si>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</si>
  <si>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</si>
  <si>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</si>
  <si>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</si>
  <si>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</si>
  <si>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</si>
  <si>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</si>
  <si>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</si>
  <si>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</si>
  <si>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</si>
  <si>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</si>
  <si>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</si>
  <si>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</si>
  <si>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</si>
  <si>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</si>
  <si>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</si>
  <si>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</si>
  <si>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</si>
  <si>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</si>
  <si>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</si>
  <si>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</si>
  <si>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</si>
  <si>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</si>
  <si>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</si>
  <si>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</si>
  <si>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</si>
  <si>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</si>
  <si>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</si>
  <si>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</si>
  <si>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</si>
  <si>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</si>
  <si>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</si>
  <si>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</si>
  <si>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</si>
  <si>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</si>
  <si>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</si>
  <si>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</si>
  <si>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</si>
  <si>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</si>
  <si>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</si>
  <si>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</si>
  <si>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</si>
  <si>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</si>
  <si>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</si>
  <si>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</si>
  <si>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</si>
  <si>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</si>
  <si>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</si>
  <si>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</si>
  <si>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</si>
  <si>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</si>
  <si>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</si>
  <si>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</si>
  <si>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</si>
  <si>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</si>
  <si>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</si>
  <si>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</si>
  <si>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</si>
  <si>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</si>
  <si>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</si>
  <si>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</si>
  <si>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</si>
  <si>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</si>
  <si>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</si>
  <si>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</si>
  <si>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</si>
  <si>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</si>
  <si>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</si>
  <si>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</si>
  <si>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</si>
  <si>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</si>
  <si>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</si>
  <si>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</si>
  <si>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</si>
  <si>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</si>
  <si>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</si>
  <si>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</si>
  <si>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</si>
  <si>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</si>
  <si>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</si>
  <si>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</si>
  <si>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</si>
  <si>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</si>
  <si>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</si>
  <si>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</si>
  <si>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</si>
  <si>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</si>
  <si>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</si>
  <si>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</si>
  <si>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</si>
  <si>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</si>
  <si>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</si>
  <si>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</si>
  <si>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</si>
  <si>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</si>
  <si>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</si>
  <si>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</si>
  <si>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</si>
  <si>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</si>
  <si>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</si>
  <si>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</si>
  <si>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</si>
  <si>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</si>
  <si>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</si>
  <si>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</si>
  <si>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</si>
  <si>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</si>
  <si>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</si>
  <si>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</si>
  <si>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</si>
  <si>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</si>
  <si>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</si>
  <si>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</si>
  <si>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</si>
  <si>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</si>
  <si>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</si>
  <si>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</si>
  <si>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</si>
  <si>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</si>
  <si>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</si>
  <si>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</si>
  <si>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</si>
  <si>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</si>
  <si>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</si>
  <si>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</si>
  <si>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</si>
  <si>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</si>
  <si>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</si>
  <si>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</si>
  <si>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</si>
  <si>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</si>
  <si>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</si>
  <si>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</si>
  <si>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</si>
  <si>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</si>
  <si>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</si>
  <si>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</si>
  <si>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</si>
  <si>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</si>
  <si>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</si>
  <si>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</si>
  <si>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</si>
  <si>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</si>
  <si>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</si>
  <si>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</si>
  <si>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</si>
  <si>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</si>
  <si>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</si>
  <si>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</si>
  <si>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</si>
  <si>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</si>
  <si>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</si>
  <si>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</si>
  <si>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</si>
  <si>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</si>
  <si>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</si>
  <si>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</si>
  <si>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</si>
  <si>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</si>
  <si>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</si>
  <si>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</si>
  <si>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</si>
  <si>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</si>
  <si>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</si>
  <si>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</si>
  <si>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</si>
  <si>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</si>
  <si>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</si>
  <si>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</si>
  <si>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</si>
  <si>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</si>
  <si>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</si>
  <si>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</si>
  <si>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</si>
  <si>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</si>
  <si>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</si>
  <si>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</si>
  <si>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</si>
  <si>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</si>
  <si>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</si>
  <si>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</si>
  <si>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</si>
  <si>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</si>
  <si>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</si>
  <si>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</si>
  <si>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</si>
  <si>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</si>
  <si>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</si>
  <si>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</si>
  <si>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</si>
  <si>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</si>
  <si>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</si>
  <si>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</si>
  <si>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</si>
  <si>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</si>
  <si>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</si>
  <si>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</si>
  <si>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</si>
  <si>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</si>
  <si>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</si>
  <si>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</si>
  <si>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</si>
  <si>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</si>
  <si>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</si>
  <si>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</si>
  <si>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</si>
  <si>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</si>
  <si>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</si>
  <si>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</si>
  <si>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</si>
  <si>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</si>
  <si>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</si>
  <si>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</si>
  <si>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</si>
  <si>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</si>
  <si>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</si>
  <si>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</si>
  <si>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</si>
  <si>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</si>
  <si>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</si>
  <si>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</si>
  <si>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</si>
  <si>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</si>
  <si>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</si>
  <si>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</si>
  <si>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</si>
  <si>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</si>
  <si>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</si>
  <si>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</si>
  <si>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</si>
  <si>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</si>
  <si>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</si>
  <si>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</si>
  <si>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</si>
  <si>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</si>
  <si>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</si>
  <si>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</si>
  <si>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</si>
  <si>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</si>
  <si>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</si>
  <si>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</si>
  <si>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</si>
  <si>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</si>
  <si>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</si>
  <si>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</si>
  <si>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</si>
  <si>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</si>
  <si>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</si>
  <si>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</si>
  <si>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</si>
  <si>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</si>
  <si>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</si>
  <si>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</si>
  <si>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</si>
  <si>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</si>
  <si>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</si>
  <si>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</si>
  <si>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</si>
  <si>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</si>
  <si>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</si>
  <si>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</si>
  <si>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</si>
  <si>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</si>
  <si>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</si>
  <si>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</si>
  <si>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</si>
  <si>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</si>
  <si>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</si>
  <si>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</si>
  <si>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</si>
  <si>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</si>
  <si>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</si>
  <si>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</si>
  <si>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</si>
  <si>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</si>
  <si>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</si>
  <si>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</si>
  <si>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</si>
  <si>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</si>
  <si>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</si>
  <si>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</si>
  <si>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</si>
  <si>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</si>
  <si>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</si>
  <si>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</si>
  <si>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</si>
  <si>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</si>
  <si>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</si>
  <si>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</si>
  <si>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</si>
  <si>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</si>
  <si>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</si>
  <si>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</si>
  <si>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</si>
  <si>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</si>
  <si>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</si>
  <si>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</si>
  <si>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</si>
  <si>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</si>
  <si>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</si>
  <si>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</si>
  <si>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</si>
  <si>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</si>
  <si>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</si>
  <si>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</si>
  <si>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</si>
  <si>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</si>
  <si>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</si>
  <si>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</si>
  <si>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</si>
  <si>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</si>
  <si>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</si>
  <si>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</si>
  <si>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</si>
  <si>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</si>
  <si>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</si>
  <si>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</si>
  <si>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</si>
  <si>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</si>
  <si>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</si>
  <si>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</si>
  <si>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</si>
  <si>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</si>
  <si>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</si>
  <si>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</si>
  <si>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</si>
  <si>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</si>
  <si>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</si>
  <si>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</si>
  <si>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</si>
  <si>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</si>
  <si>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</si>
  <si>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</si>
  <si>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</si>
  <si>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</si>
  <si>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</si>
  <si>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</si>
  <si>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</si>
  <si>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</si>
  <si>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</si>
  <si>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</si>
  <si>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</si>
  <si>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</si>
  <si>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</si>
  <si>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</si>
  <si>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</si>
  <si>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</si>
  <si>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</si>
  <si>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</si>
  <si>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</si>
  <si>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</si>
  <si>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</si>
  <si>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</si>
  <si>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</si>
  <si>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</si>
  <si>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</si>
  <si>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</si>
  <si>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</si>
  <si>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</si>
  <si>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</si>
  <si>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</si>
  <si>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</si>
  <si>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</si>
  <si>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</si>
  <si>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</si>
  <si>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</si>
  <si>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</si>
  <si>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</si>
  <si>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</si>
  <si>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</si>
  <si>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</si>
  <si>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</si>
  <si>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</si>
  <si>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</si>
  <si>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</si>
  <si>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</si>
  <si>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</si>
  <si>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</si>
  <si>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</si>
  <si>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</si>
  <si>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</si>
  <si>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</si>
  <si>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</si>
  <si>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MUNICIPIO DE DR MORA, GTO. 2025</t>
  </si>
  <si>
    <t>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</si>
</sst>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3" formatCode="_-* #,##0.00_-;\-* #,##0.00_-;_-* &quot;-&quot;??_-;_-@_-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_-[$€-2]* #,##0.00_-;\-[$€-2]* #,##0.00_-;_-[$€-2]* &quot;-&quot;??_-"/>
    <numFmt numFmtId="169" formatCode="General_)"/>
  </numFmts>
  <fonts count="22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  <font>
      <sz val="11"/>
      <color indexed="8"/>
      <name val="Calibri"/>
      <family val="2"/>
    </font>
    <font>
      <sz val="10"/>
      <color theme="1"/>
      <name val="Times New Roman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61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  <xf numFmtId="0" fontId="5" fillId="0" borderId="0"/>
    <xf numFmtId="169" fontId="3" fillId="0" borderId="0"/>
    <xf numFmtId="168" fontId="3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9" fontId="3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184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61">
    <cellStyle name="=C:\WINNT\SYSTEM32\COMMAND.COM" xfId="16" xr:uid="{3B241C7C-668B-4B39-96E6-8D5681B3E4A2}"/>
    <cellStyle name="Euro" xfId="17" xr:uid="{E1F41F16-78EE-4B1F-B59F-34B5D8299209}"/>
    <cellStyle name="Hipervínculo" xfId="11" builtinId="8"/>
    <cellStyle name="Millares 2" xfId="1" xr:uid="{00000000-0005-0000-0000-000001000000}"/>
    <cellStyle name="Millares 2 10" xfId="18" xr:uid="{CAF8FE7D-6426-4962-8574-C8394AF7D5A1}"/>
    <cellStyle name="Millares 2 2" xfId="19" xr:uid="{850E2ACB-3B50-426B-99C6-07B63CBBA221}"/>
    <cellStyle name="Millares 2 3" xfId="20" xr:uid="{AD53A9B5-5316-4A41-9394-62EC3A526A41}"/>
    <cellStyle name="Millares 2 4" xfId="36" xr:uid="{8F658420-5663-4100-AD4D-FBD01CE3014B}"/>
    <cellStyle name="Millares 2 5" xfId="41" xr:uid="{9734D0B7-5D67-42B4-9C00-A5503AE45685}"/>
    <cellStyle name="Millares 2 6" xfId="31" xr:uid="{9702D974-63E3-4596-B9BB-5C445FE15098}"/>
    <cellStyle name="Millares 2 7" xfId="46" xr:uid="{21C4CBEA-3D2A-4D86-9ED4-3805A3A59596}"/>
    <cellStyle name="Millares 2 8" xfId="51" xr:uid="{1DCDA705-3473-45A4-8BA1-7C7D1CCB0B1B}"/>
    <cellStyle name="Millares 2 9" xfId="56" xr:uid="{C2E7077B-9F1E-470C-B20B-B8123FF50EAE}"/>
    <cellStyle name="Millares 3" xfId="21" xr:uid="{B4A41DEC-E31E-453B-A91E-BC2CD63BFCB6}"/>
    <cellStyle name="Millares 3 2" xfId="37" xr:uid="{50547965-EA0E-4D45-A53A-D3E2A6C90D9E}"/>
    <cellStyle name="Millares 3 3" xfId="42" xr:uid="{593656A3-A8A3-40DD-8D15-639FB89B93D7}"/>
    <cellStyle name="Millares 3 4" xfId="32" xr:uid="{97FD0BE0-D28D-4D01-861B-8A9B89236EF9}"/>
    <cellStyle name="Millares 3 5" xfId="47" xr:uid="{FC617F59-403C-462F-924F-6AA691752AA0}"/>
    <cellStyle name="Millares 3 6" xfId="52" xr:uid="{815FDC3A-5B3C-48DE-8156-66C6D5004DA6}"/>
    <cellStyle name="Millares 3 7" xfId="57" xr:uid="{9CE7FA70-718A-46C1-B1F1-1EF22565334D}"/>
    <cellStyle name="Moneda 2" xfId="22" xr:uid="{C56866A9-D2BD-4252-B074-F537640D882E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2 3 2" xfId="38" xr:uid="{3CD44668-8F25-4F60-86A7-16B47D1D7AD8}"/>
    <cellStyle name="Normal 2 4" xfId="43" xr:uid="{206CEDED-89AF-43DD-96DF-B19B5C9BF267}"/>
    <cellStyle name="Normal 2 5" xfId="33" xr:uid="{A645602D-1C14-4C72-8E11-F30BC4B8CAA4}"/>
    <cellStyle name="Normal 2 6" xfId="48" xr:uid="{FAE48B97-26C9-4B85-A020-AB5A2A647A62}"/>
    <cellStyle name="Normal 2 7" xfId="53" xr:uid="{F9AC5F0B-27C6-484D-94C7-ED1575B6F78D}"/>
    <cellStyle name="Normal 2 8" xfId="58" xr:uid="{70A5BAC7-6395-4891-B7B1-E5C707075A6D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3 4" xfId="23" xr:uid="{B85539B0-6CB1-43B8-9C8F-34EB7430177D}"/>
    <cellStyle name="Normal 4" xfId="4" xr:uid="{00000000-0005-0000-0000-00000A000000}"/>
    <cellStyle name="Normal 4 2" xfId="25" xr:uid="{560CD267-635A-48DE-BEBA-CE01E3B1BD81}"/>
    <cellStyle name="Normal 4 3" xfId="24" xr:uid="{033B082F-F446-4476-AA76-08FC30FB166F}"/>
    <cellStyle name="Normal 5" xfId="5" xr:uid="{00000000-0005-0000-0000-00000B000000}"/>
    <cellStyle name="Normal 5 2" xfId="27" xr:uid="{559E2BF0-0216-4C86-B072-EB11E5EE46E9}"/>
    <cellStyle name="Normal 5 3" xfId="26" xr:uid="{E57842AD-75A4-4091-90EA-2811FC6607A1}"/>
    <cellStyle name="Normal 56" xfId="6" xr:uid="{00000000-0005-0000-0000-00000C000000}"/>
    <cellStyle name="Normal 6" xfId="14" xr:uid="{00000000-0005-0000-0000-00000D000000}"/>
    <cellStyle name="Normal 6 2" xfId="29" xr:uid="{47224F96-3066-4430-805E-308F40C7F80E}"/>
    <cellStyle name="Normal 6 2 2" xfId="40" xr:uid="{3B7D0207-42C7-402D-954F-ABB9EAA5CB62}"/>
    <cellStyle name="Normal 6 2 3" xfId="45" xr:uid="{CB1F0DFD-74CA-49C6-A4FE-86C2447638D8}"/>
    <cellStyle name="Normal 6 2 4" xfId="35" xr:uid="{8A1E411A-BC68-4F88-A969-092184E3B3B7}"/>
    <cellStyle name="Normal 6 2 5" xfId="50" xr:uid="{4F9AB2C5-8036-4031-A565-F4B3152AF941}"/>
    <cellStyle name="Normal 6 2 6" xfId="55" xr:uid="{4BBBD6CE-D7F9-47CC-858B-D05C0CA86FDB}"/>
    <cellStyle name="Normal 6 2 7" xfId="60" xr:uid="{D8A64FE5-62D6-41E4-A45F-14E83DA5BAD6}"/>
    <cellStyle name="Normal 6 3" xfId="39" xr:uid="{ABF32279-A917-4FC2-A195-84BC67959A06}"/>
    <cellStyle name="Normal 6 4" xfId="44" xr:uid="{E0E977BA-EEDE-4225-BBD2-7FA32532F497}"/>
    <cellStyle name="Normal 6 5" xfId="34" xr:uid="{B556F526-0E75-4093-9B9C-CE2F13A93759}"/>
    <cellStyle name="Normal 6 6" xfId="49" xr:uid="{43B842C8-4C39-4E0A-9BA6-440EE4B70230}"/>
    <cellStyle name="Normal 6 7" xfId="54" xr:uid="{327B1E58-9965-41E8-9E78-C6624C7174F8}"/>
    <cellStyle name="Normal 6 8" xfId="59" xr:uid="{114A0A39-96FF-4E5B-9A05-682DA847D5D3}"/>
    <cellStyle name="Normal 6 9" xfId="28" xr:uid="{86B2ADF0-32E9-412D-B5A3-89714F57472F}"/>
    <cellStyle name="Normal 7" xfId="15" xr:uid="{0CADB62A-5AF7-435D-88CF-0006EDCB1F0E}"/>
    <cellStyle name="Porcentaje 2" xfId="7" xr:uid="{00000000-0005-0000-0000-00000E000000}"/>
    <cellStyle name="Porcentual 2" xfId="30" xr:uid="{C2D5B9D2-FE4F-4D34-B6FA-1B3E9AE067A1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2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0" t="s">
        <v>55</v>
      </c>
      <c r="B45" s="160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1" t="str">
        <f>ESF!A1</f>
        <v>MUNICIPIO DE DR MORA, GTO. 2025</v>
      </c>
      <c r="B1" s="161"/>
      <c r="C1" s="161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1" t="s">
        <v>189</v>
      </c>
      <c r="B2" s="161"/>
      <c r="C2" s="161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1" t="str">
        <f>ESF!A3</f>
        <v>DEL 01 DE ENERO DEL 2025 AL 30 DE JUNIO DEL 2025</v>
      </c>
      <c r="B3" s="161"/>
      <c r="C3" s="161"/>
      <c r="D3" s="127" t="s">
        <v>3</v>
      </c>
      <c r="E3" s="20">
        <f>'Notas a los Edos Financieros'!D3</f>
        <v>2</v>
      </c>
    </row>
    <row r="4" spans="1:7" s="12" customFormat="1" ht="11.25" customHeight="1" x14ac:dyDescent="0.25">
      <c r="A4" s="161" t="s">
        <v>4</v>
      </c>
      <c r="B4" s="161"/>
      <c r="C4" s="161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89446746.040000007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8512460.4000000004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6614436.4100000001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6614436.4100000001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472537.06</v>
      </c>
      <c r="D30" s="125">
        <f t="shared" ref="D30:D35" si="2">IFERROR(C30/$C$30,"")</f>
        <v>1</v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>
        <f t="shared" si="2"/>
        <v>0</v>
      </c>
      <c r="E31" s="41"/>
    </row>
    <row r="32" spans="1:5" x14ac:dyDescent="0.2">
      <c r="A32" s="42">
        <v>4143</v>
      </c>
      <c r="B32" s="43" t="s">
        <v>211</v>
      </c>
      <c r="C32" s="46">
        <v>212680.05</v>
      </c>
      <c r="D32" s="125">
        <f t="shared" si="2"/>
        <v>0.45008120632908666</v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>
        <f t="shared" si="2"/>
        <v>0</v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>
        <f t="shared" si="2"/>
        <v>0</v>
      </c>
      <c r="E34" s="41"/>
    </row>
    <row r="35" spans="1:5" x14ac:dyDescent="0.2">
      <c r="A35" s="42">
        <v>4149</v>
      </c>
      <c r="B35" s="43" t="s">
        <v>214</v>
      </c>
      <c r="C35" s="46">
        <v>259857.01</v>
      </c>
      <c r="D35" s="125">
        <f t="shared" si="2"/>
        <v>0.54991879367091334</v>
      </c>
      <c r="E35" s="41"/>
    </row>
    <row r="36" spans="1:5" x14ac:dyDescent="0.2">
      <c r="A36" s="118">
        <v>4150</v>
      </c>
      <c r="B36" s="119" t="s">
        <v>215</v>
      </c>
      <c r="C36" s="117">
        <v>127872.32000000001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</v>
      </c>
      <c r="D37" s="125">
        <f>IFERROR(C37/$C$36,"")</f>
        <v>0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1297614.6100000001</v>
      </c>
      <c r="D39" s="125">
        <f t="shared" ref="D39:D47" si="3">IFERROR(C39/$C$39,"")</f>
        <v>1</v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>
        <f t="shared" si="3"/>
        <v>0</v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>
        <f t="shared" si="3"/>
        <v>0</v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>
        <f t="shared" si="3"/>
        <v>0</v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>
        <f t="shared" si="3"/>
        <v>0</v>
      </c>
      <c r="E43" s="41"/>
    </row>
    <row r="44" spans="1:5" x14ac:dyDescent="0.2">
      <c r="A44" s="42">
        <v>4165</v>
      </c>
      <c r="B44" s="43" t="s">
        <v>222</v>
      </c>
      <c r="C44" s="46">
        <v>643277.02</v>
      </c>
      <c r="D44" s="125">
        <f t="shared" si="3"/>
        <v>0.49573811441595894</v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>
        <f t="shared" si="3"/>
        <v>0</v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>
        <f t="shared" si="3"/>
        <v>0</v>
      </c>
      <c r="E46" s="41"/>
    </row>
    <row r="47" spans="1:5" x14ac:dyDescent="0.2">
      <c r="A47" s="42">
        <v>4169</v>
      </c>
      <c r="B47" s="43" t="s">
        <v>225</v>
      </c>
      <c r="C47" s="46">
        <v>654337.59</v>
      </c>
      <c r="D47" s="125">
        <f t="shared" si="3"/>
        <v>0.50426188558404095</v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80934285.640000001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80934285.640000001</v>
      </c>
      <c r="D58" s="125">
        <f t="shared" ref="D58:D63" si="5">IFERROR(C58/$C$58,"")</f>
        <v>1</v>
      </c>
      <c r="E58" s="41"/>
    </row>
    <row r="59" spans="1:5" x14ac:dyDescent="0.2">
      <c r="A59" s="42">
        <v>4211</v>
      </c>
      <c r="B59" s="43" t="s">
        <v>236</v>
      </c>
      <c r="C59" s="46">
        <v>46696482.43</v>
      </c>
      <c r="D59" s="125">
        <f t="shared" si="5"/>
        <v>0.5769678704240182</v>
      </c>
      <c r="E59" s="41"/>
    </row>
    <row r="60" spans="1:5" x14ac:dyDescent="0.2">
      <c r="A60" s="42">
        <v>4212</v>
      </c>
      <c r="B60" s="43" t="s">
        <v>237</v>
      </c>
      <c r="C60" s="46">
        <v>27389833</v>
      </c>
      <c r="D60" s="125">
        <f t="shared" si="5"/>
        <v>0.33842064316019826</v>
      </c>
      <c r="E60" s="41"/>
    </row>
    <row r="61" spans="1:5" x14ac:dyDescent="0.2">
      <c r="A61" s="42">
        <v>4213</v>
      </c>
      <c r="B61" s="43" t="s">
        <v>238</v>
      </c>
      <c r="C61" s="46">
        <v>4115071.21</v>
      </c>
      <c r="D61" s="125">
        <f t="shared" si="5"/>
        <v>5.08445979038359E-2</v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>
        <f t="shared" si="5"/>
        <v>0</v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>
        <f t="shared" si="5"/>
        <v>0</v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67567140.129999995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40759255.719999999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27275411.77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23112992.48</v>
      </c>
      <c r="D97" s="125">
        <f t="shared" ref="D97:D102" si="8">IFERROR(C97/$C$96,"")</f>
        <v>0.84739298071465929</v>
      </c>
      <c r="E97" s="43"/>
    </row>
    <row r="98" spans="1:5" x14ac:dyDescent="0.2">
      <c r="A98" s="45">
        <v>5112</v>
      </c>
      <c r="B98" s="43" t="s">
        <v>268</v>
      </c>
      <c r="C98" s="46">
        <v>919433.58</v>
      </c>
      <c r="D98" s="125">
        <f t="shared" si="8"/>
        <v>3.370924654605132E-2</v>
      </c>
      <c r="E98" s="43"/>
    </row>
    <row r="99" spans="1:5" x14ac:dyDescent="0.2">
      <c r="A99" s="45">
        <v>5113</v>
      </c>
      <c r="B99" s="43" t="s">
        <v>269</v>
      </c>
      <c r="C99" s="46">
        <v>2024798.43</v>
      </c>
      <c r="D99" s="125">
        <f t="shared" si="8"/>
        <v>7.4235302002921874E-2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1218187.28</v>
      </c>
      <c r="D101" s="125">
        <f t="shared" si="8"/>
        <v>4.4662470736367553E-2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4490261.38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402893.82</v>
      </c>
      <c r="D104" s="125">
        <f t="shared" ref="D104:D112" si="9">IFERROR(C104/$C$103,"")</f>
        <v>8.9726139728640922E-2</v>
      </c>
      <c r="E104" s="43"/>
    </row>
    <row r="105" spans="1:5" x14ac:dyDescent="0.2">
      <c r="A105" s="45">
        <v>5122</v>
      </c>
      <c r="B105" s="43" t="s">
        <v>275</v>
      </c>
      <c r="C105" s="46">
        <v>139789.72</v>
      </c>
      <c r="D105" s="125">
        <f t="shared" si="9"/>
        <v>3.1131755630671106E-2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324450.27</v>
      </c>
      <c r="D107" s="125">
        <f t="shared" si="9"/>
        <v>7.2256432876074583E-2</v>
      </c>
      <c r="E107" s="43"/>
    </row>
    <row r="108" spans="1:5" x14ac:dyDescent="0.2">
      <c r="A108" s="45">
        <v>5125</v>
      </c>
      <c r="B108" s="43" t="s">
        <v>278</v>
      </c>
      <c r="C108" s="46">
        <v>131792.01</v>
      </c>
      <c r="D108" s="125">
        <f t="shared" si="9"/>
        <v>2.9350632145160337E-2</v>
      </c>
      <c r="E108" s="43"/>
    </row>
    <row r="109" spans="1:5" x14ac:dyDescent="0.2">
      <c r="A109" s="45">
        <v>5126</v>
      </c>
      <c r="B109" s="43" t="s">
        <v>279</v>
      </c>
      <c r="C109" s="46">
        <v>3237203.94</v>
      </c>
      <c r="D109" s="125">
        <f t="shared" si="9"/>
        <v>0.72093886436517418</v>
      </c>
      <c r="E109" s="43"/>
    </row>
    <row r="110" spans="1:5" x14ac:dyDescent="0.2">
      <c r="A110" s="45">
        <v>5127</v>
      </c>
      <c r="B110" s="43" t="s">
        <v>280</v>
      </c>
      <c r="C110" s="46">
        <v>118540.8</v>
      </c>
      <c r="D110" s="125">
        <f t="shared" si="9"/>
        <v>2.6399532225003793E-2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135590.82</v>
      </c>
      <c r="D112" s="125">
        <f t="shared" si="9"/>
        <v>3.019664302927506E-2</v>
      </c>
      <c r="E112" s="43"/>
    </row>
    <row r="113" spans="1:5" x14ac:dyDescent="0.2">
      <c r="A113" s="116">
        <v>5130</v>
      </c>
      <c r="B113" s="119" t="s">
        <v>283</v>
      </c>
      <c r="C113" s="117">
        <v>8993582.5700000003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465806.21</v>
      </c>
      <c r="D114" s="125">
        <f t="shared" ref="D114:D122" si="10">IFERROR(C114/$C$113,"")</f>
        <v>5.1793176565009286E-2</v>
      </c>
      <c r="E114" s="43"/>
    </row>
    <row r="115" spans="1:5" x14ac:dyDescent="0.2">
      <c r="A115" s="45">
        <v>5132</v>
      </c>
      <c r="B115" s="43" t="s">
        <v>285</v>
      </c>
      <c r="C115" s="46">
        <v>574190.86</v>
      </c>
      <c r="D115" s="125">
        <f t="shared" si="10"/>
        <v>6.3844508629445976E-2</v>
      </c>
      <c r="E115" s="43"/>
    </row>
    <row r="116" spans="1:5" x14ac:dyDescent="0.2">
      <c r="A116" s="45">
        <v>5133</v>
      </c>
      <c r="B116" s="43" t="s">
        <v>286</v>
      </c>
      <c r="C116" s="46">
        <v>667794.52</v>
      </c>
      <c r="D116" s="125">
        <f t="shared" si="10"/>
        <v>7.4252336574700512E-2</v>
      </c>
      <c r="E116" s="43"/>
    </row>
    <row r="117" spans="1:5" x14ac:dyDescent="0.2">
      <c r="A117" s="45">
        <v>5134</v>
      </c>
      <c r="B117" s="43" t="s">
        <v>287</v>
      </c>
      <c r="C117" s="46">
        <v>506533.41</v>
      </c>
      <c r="D117" s="125">
        <f t="shared" si="10"/>
        <v>5.6321650027392804E-2</v>
      </c>
      <c r="E117" s="43"/>
    </row>
    <row r="118" spans="1:5" x14ac:dyDescent="0.2">
      <c r="A118" s="45">
        <v>5135</v>
      </c>
      <c r="B118" s="43" t="s">
        <v>288</v>
      </c>
      <c r="C118" s="46">
        <v>918207.77</v>
      </c>
      <c r="D118" s="125">
        <f t="shared" si="10"/>
        <v>0.10209588479933197</v>
      </c>
      <c r="E118" s="43"/>
    </row>
    <row r="119" spans="1:5" x14ac:dyDescent="0.2">
      <c r="A119" s="45">
        <v>5136</v>
      </c>
      <c r="B119" s="43" t="s">
        <v>289</v>
      </c>
      <c r="C119" s="46">
        <v>227219.98</v>
      </c>
      <c r="D119" s="125">
        <f t="shared" si="10"/>
        <v>2.5264679367924012E-2</v>
      </c>
      <c r="E119" s="43"/>
    </row>
    <row r="120" spans="1:5" x14ac:dyDescent="0.2">
      <c r="A120" s="45">
        <v>5137</v>
      </c>
      <c r="B120" s="43" t="s">
        <v>290</v>
      </c>
      <c r="C120" s="46">
        <v>102611.18</v>
      </c>
      <c r="D120" s="125">
        <f t="shared" si="10"/>
        <v>1.1409377653603951E-2</v>
      </c>
      <c r="E120" s="43"/>
    </row>
    <row r="121" spans="1:5" x14ac:dyDescent="0.2">
      <c r="A121" s="45">
        <v>5138</v>
      </c>
      <c r="B121" s="43" t="s">
        <v>291</v>
      </c>
      <c r="C121" s="46">
        <v>4916811.46</v>
      </c>
      <c r="D121" s="125">
        <f t="shared" si="10"/>
        <v>0.54670220923984914</v>
      </c>
      <c r="E121" s="43"/>
    </row>
    <row r="122" spans="1:5" x14ac:dyDescent="0.2">
      <c r="A122" s="45">
        <v>5139</v>
      </c>
      <c r="B122" s="43" t="s">
        <v>292</v>
      </c>
      <c r="C122" s="46">
        <v>614407.18000000005</v>
      </c>
      <c r="D122" s="125">
        <f t="shared" si="10"/>
        <v>6.8316177142742351E-2</v>
      </c>
      <c r="E122" s="43"/>
    </row>
    <row r="123" spans="1:5" x14ac:dyDescent="0.2">
      <c r="A123" s="116">
        <v>5200</v>
      </c>
      <c r="B123" s="120" t="s">
        <v>293</v>
      </c>
      <c r="C123" s="117">
        <v>12854698.220000001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9426764.0500000007</v>
      </c>
      <c r="D124" s="125">
        <f>IFERROR(C124/$C$124,"")</f>
        <v>1</v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>
        <f>IFERROR(C125/$C$124,"")</f>
        <v>0</v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>
        <f>IFERROR(C126/$C$124,"")</f>
        <v>0</v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3409966.57</v>
      </c>
      <c r="D133" s="125">
        <f>IFERROR(C133/$C$133,"")</f>
        <v>1</v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>
        <f>IFERROR(C134/$C$133,"")</f>
        <v>0</v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>
        <f>IFERROR(C135/$C$133,"")</f>
        <v>0</v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>
        <f>IFERROR(C136/$C$133,"")</f>
        <v>0</v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>
        <f>IFERROR(C137/$C$133,"")</f>
        <v>0</v>
      </c>
      <c r="E137" s="43"/>
    </row>
    <row r="138" spans="1:5" x14ac:dyDescent="0.2">
      <c r="A138" s="116">
        <v>5250</v>
      </c>
      <c r="B138" s="119" t="s">
        <v>244</v>
      </c>
      <c r="C138" s="117">
        <v>17967.599999999999</v>
      </c>
      <c r="D138" s="125">
        <f>IFERROR(C138/$C$138,"")</f>
        <v>1</v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>
        <f>IFERROR(C139/$C$138,"")</f>
        <v>0</v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>
        <f>IFERROR(C140/$C$138,"")</f>
        <v>0</v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>
        <f>IFERROR(C141/$C$138,"")</f>
        <v>0</v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115500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115500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>
        <f>IFERROR(C165/$C$163,"")</f>
        <v>0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13837686.189999999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13837686.189999999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2" t="str">
        <f>'Notas a los Edos Financieros'!A1</f>
        <v>MUNICIPIO DE DR MORA, GTO. 2025</v>
      </c>
      <c r="B1" s="163"/>
      <c r="C1" s="163"/>
      <c r="D1" s="163"/>
      <c r="E1" s="163"/>
      <c r="F1" s="163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2" t="s">
        <v>56</v>
      </c>
      <c r="B2" s="163"/>
      <c r="C2" s="163"/>
      <c r="D2" s="163"/>
      <c r="E2" s="163"/>
      <c r="F2" s="163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2" t="str">
        <f>'Notas a los Edos Financieros'!A3</f>
        <v>DEL 01 DE ENERO DEL 2025 AL 30 DE JUNIO DEL 2025</v>
      </c>
      <c r="B3" s="163"/>
      <c r="C3" s="163"/>
      <c r="D3" s="163"/>
      <c r="E3" s="163"/>
      <c r="F3" s="163"/>
      <c r="G3" s="11" t="s">
        <v>3</v>
      </c>
      <c r="H3" s="20">
        <f>'Notas a los Edos Financieros'!D3</f>
        <v>2</v>
      </c>
    </row>
    <row r="4" spans="1:8" s="12" customFormat="1" ht="11.25" customHeight="1" x14ac:dyDescent="0.25">
      <c r="A4" s="161" t="s">
        <v>4</v>
      </c>
      <c r="B4" s="161"/>
      <c r="C4" s="161"/>
      <c r="D4" s="161"/>
      <c r="E4" s="161"/>
      <c r="F4" s="161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2268843.46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160972.1</v>
      </c>
      <c r="D21" s="19">
        <v>160972.1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481398.72</v>
      </c>
      <c r="D27" s="19">
        <v>481398.72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21600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331204121.02999997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25633874.140000001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1814138.79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217035538.56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40596139.539999999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46124430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26608437.039999999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5613711.7400000002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133268.32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102355.1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11212313.98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9467355.4000000004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79432.5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1301827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1301827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1407330.97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1395680.97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11650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8595804.2300000004</v>
      </c>
      <c r="D110" s="19">
        <v>8595804.2300000004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0.01</v>
      </c>
      <c r="D111" s="19">
        <v>0.01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2952614.79</v>
      </c>
      <c r="D112" s="19">
        <v>2952614.79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373456.36</v>
      </c>
      <c r="D113" s="19">
        <v>373456.36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671522.53</v>
      </c>
      <c r="D114" s="19">
        <v>671522.53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2370960.59</v>
      </c>
      <c r="D117" s="19">
        <v>2370960.59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2227249.9500000002</v>
      </c>
      <c r="D119" s="19">
        <v>2227249.9500000002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1700</v>
      </c>
      <c r="D120" s="19">
        <v>1700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1700</v>
      </c>
      <c r="D121" s="19">
        <v>1700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2636606.73</v>
      </c>
    </row>
    <row r="160" spans="1:8" x14ac:dyDescent="0.2">
      <c r="A160" s="17">
        <v>2261</v>
      </c>
      <c r="B160" s="15" t="s">
        <v>571</v>
      </c>
      <c r="C160" s="19">
        <v>973476.9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1663129.83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7043857.4000000004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7043857.4000000004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4" t="str">
        <f>ESF!A1</f>
        <v>MUNICIPIO DE DR MORA, GTO. 2025</v>
      </c>
      <c r="B1" s="164"/>
      <c r="C1" s="164"/>
      <c r="D1" s="22" t="s">
        <v>0</v>
      </c>
      <c r="E1" s="23">
        <f>'Notas a los Edos Financieros'!D1</f>
        <v>2025</v>
      </c>
    </row>
    <row r="2" spans="1:5" ht="11.25" customHeight="1" x14ac:dyDescent="0.2">
      <c r="A2" s="164" t="s">
        <v>376</v>
      </c>
      <c r="B2" s="164"/>
      <c r="C2" s="164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4" t="str">
        <f>ESF!A3</f>
        <v>DEL 01 DE ENERO DEL 2025 AL 30 DE JUNIO DEL 2025</v>
      </c>
      <c r="B3" s="164"/>
      <c r="C3" s="164"/>
      <c r="D3" s="22" t="s">
        <v>3</v>
      </c>
      <c r="E3" s="23">
        <f>'Notas a los Edos Financieros'!D3</f>
        <v>2</v>
      </c>
    </row>
    <row r="4" spans="1:5" ht="11.25" customHeight="1" x14ac:dyDescent="0.2">
      <c r="A4" s="164" t="s">
        <v>4</v>
      </c>
      <c r="B4" s="164"/>
      <c r="C4" s="164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60706472.399999999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21879605.91</v>
      </c>
    </row>
    <row r="16" spans="1:5" x14ac:dyDescent="0.2">
      <c r="A16" s="28">
        <v>3220</v>
      </c>
      <c r="B16" s="24" t="s">
        <v>383</v>
      </c>
      <c r="C16" s="29">
        <v>317885176.01999998</v>
      </c>
    </row>
    <row r="17" spans="1:4" x14ac:dyDescent="0.2">
      <c r="A17" s="28">
        <v>3230</v>
      </c>
      <c r="B17" s="24" t="s">
        <v>384</v>
      </c>
      <c r="C17" s="29">
        <v>-92150.02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1547001.25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1547001.25</v>
      </c>
    </row>
    <row r="29" spans="1:4" x14ac:dyDescent="0.2">
      <c r="A29" s="150">
        <v>3253</v>
      </c>
      <c r="B29" s="149" t="s">
        <v>585</v>
      </c>
      <c r="C29" s="151">
        <v>0</v>
      </c>
      <c r="D29" s="149"/>
    </row>
    <row r="30" spans="1:4" x14ac:dyDescent="0.2">
      <c r="A30" s="149"/>
      <c r="B30" s="149"/>
      <c r="C30" s="149"/>
      <c r="D30" s="149"/>
    </row>
    <row r="31" spans="1:4" x14ac:dyDescent="0.2">
      <c r="A31" s="149"/>
      <c r="B31" s="149" t="s">
        <v>55</v>
      </c>
      <c r="C31" s="149"/>
      <c r="D31" s="149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4" t="str">
        <f>ESF!A1</f>
        <v>MUNICIPIO DE DR MORA, GTO. 2025</v>
      </c>
      <c r="B1" s="164"/>
      <c r="C1" s="164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4" t="s">
        <v>396</v>
      </c>
      <c r="B2" s="164"/>
      <c r="C2" s="164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4" t="str">
        <f>ESF!A3</f>
        <v>DEL 01 DE ENERO DEL 2025 AL 30 DE JUNIO DEL 2025</v>
      </c>
      <c r="B3" s="164"/>
      <c r="C3" s="164"/>
      <c r="D3" s="22" t="s">
        <v>3</v>
      </c>
      <c r="E3" s="23">
        <f>'Notas a los Edos Financieros'!D3</f>
        <v>2</v>
      </c>
    </row>
    <row r="4" spans="1:5" s="30" customFormat="1" ht="11.25" customHeight="1" x14ac:dyDescent="0.25">
      <c r="A4" s="164" t="s">
        <v>4</v>
      </c>
      <c r="B4" s="164"/>
      <c r="C4" s="164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48871550.020000003</v>
      </c>
      <c r="D10" s="29">
        <v>25223907.620000001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48871550.020000003</v>
      </c>
      <c r="D16" s="89">
        <f>SUM(D9:D15)</f>
        <v>25223907.620000001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331204121.03000003</v>
      </c>
      <c r="D21" s="89">
        <f>SUM(D22:D28)</f>
        <v>-467932.4</v>
      </c>
    </row>
    <row r="22" spans="1:4" x14ac:dyDescent="0.2">
      <c r="A22" s="28">
        <v>1231</v>
      </c>
      <c r="B22" s="24" t="s">
        <v>110</v>
      </c>
      <c r="C22" s="29">
        <v>25633874.140000001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1814138.79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217035538.56</v>
      </c>
      <c r="D26" s="29">
        <v>-467932.4</v>
      </c>
    </row>
    <row r="27" spans="1:4" x14ac:dyDescent="0.2">
      <c r="A27" s="28">
        <v>1236</v>
      </c>
      <c r="B27" s="24" t="s">
        <v>115</v>
      </c>
      <c r="C27" s="29">
        <v>40596139.539999999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46124430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26608437.039999999</v>
      </c>
      <c r="D29" s="89">
        <f>SUM(D30:D37)</f>
        <v>385158.07999999996</v>
      </c>
    </row>
    <row r="30" spans="1:4" x14ac:dyDescent="0.2">
      <c r="A30" s="28">
        <v>1241</v>
      </c>
      <c r="B30" s="24" t="s">
        <v>118</v>
      </c>
      <c r="C30" s="29">
        <v>5613711.7400000002</v>
      </c>
      <c r="D30" s="29">
        <v>309421</v>
      </c>
    </row>
    <row r="31" spans="1:4" x14ac:dyDescent="0.2">
      <c r="A31" s="28">
        <v>1242</v>
      </c>
      <c r="B31" s="24" t="s">
        <v>119</v>
      </c>
      <c r="C31" s="29">
        <v>133268.32</v>
      </c>
      <c r="D31" s="29">
        <v>44872.34</v>
      </c>
    </row>
    <row r="32" spans="1:4" x14ac:dyDescent="0.2">
      <c r="A32" s="28">
        <v>1243</v>
      </c>
      <c r="B32" s="24" t="s">
        <v>120</v>
      </c>
      <c r="C32" s="29">
        <v>102355.1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11212313.98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9467355.4000000004</v>
      </c>
      <c r="D35" s="29">
        <v>30864.74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79432.5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1301827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1301827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359114385.07000005</v>
      </c>
      <c r="D44" s="89">
        <f>D21+D29+D38</f>
        <v>-82774.320000000065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21879605.91</v>
      </c>
      <c r="D48" s="89">
        <v>11487814.58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13837686.189999999</v>
      </c>
      <c r="D49" s="89">
        <f>D50+D62+D63+D72+D75+D81+D90</f>
        <v>13837686.189999999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13837686.189999999</v>
      </c>
      <c r="D90" s="89">
        <v>13837686.189999999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6">
        <v>4150</v>
      </c>
      <c r="B136" s="158" t="s">
        <v>215</v>
      </c>
      <c r="C136" s="157">
        <f>C137</f>
        <v>0</v>
      </c>
      <c r="D136" s="157">
        <f>D137</f>
        <v>0</v>
      </c>
      <c r="F136"/>
    </row>
    <row r="137" spans="1:6" ht="10.5" customHeight="1" x14ac:dyDescent="0.25">
      <c r="A137" s="154">
        <v>4151</v>
      </c>
      <c r="B137" s="152" t="s">
        <v>586</v>
      </c>
      <c r="C137" s="155">
        <v>0</v>
      </c>
      <c r="D137" s="155">
        <v>0</v>
      </c>
      <c r="F137"/>
    </row>
    <row r="138" spans="1:6" ht="12" customHeight="1" x14ac:dyDescent="0.25">
      <c r="A138" s="154"/>
      <c r="B138" s="159" t="s">
        <v>429</v>
      </c>
      <c r="C138" s="157">
        <f>C48+C49-C101</f>
        <v>35717292.100000001</v>
      </c>
      <c r="D138" s="157">
        <f>D48+D49-D101</f>
        <v>25325500.77</v>
      </c>
      <c r="F138"/>
    </row>
    <row r="139" spans="1:6" x14ac:dyDescent="0.2">
      <c r="A139" s="153"/>
      <c r="B139" s="153"/>
      <c r="C139" s="153"/>
      <c r="D139" s="153"/>
    </row>
    <row r="140" spans="1:6" x14ac:dyDescent="0.2">
      <c r="A140" s="153"/>
      <c r="B140" s="153" t="s">
        <v>55</v>
      </c>
      <c r="C140" s="153"/>
      <c r="D140" s="153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5" t="str">
        <f>ESF!A1</f>
        <v>MUNICIPIO DE DR MORA, GTO. 2025</v>
      </c>
      <c r="B1" s="166"/>
      <c r="C1" s="167"/>
    </row>
    <row r="2" spans="1:5" s="31" customFormat="1" ht="11.25" customHeight="1" x14ac:dyDescent="0.25">
      <c r="A2" s="168" t="s">
        <v>430</v>
      </c>
      <c r="B2" s="169"/>
      <c r="C2" s="170"/>
    </row>
    <row r="3" spans="1:5" s="31" customFormat="1" ht="11.25" customHeight="1" x14ac:dyDescent="0.25">
      <c r="A3" s="168" t="str">
        <f>ESF!A3</f>
        <v>DEL 01 DE ENERO DEL 2025 AL 30 DE JUNIO DEL 2025</v>
      </c>
      <c r="B3" s="169"/>
      <c r="C3" s="170"/>
    </row>
    <row r="4" spans="1:5" s="31" customFormat="1" x14ac:dyDescent="0.25">
      <c r="A4" s="171" t="s">
        <v>431</v>
      </c>
      <c r="B4" s="172"/>
      <c r="C4" s="173"/>
    </row>
    <row r="5" spans="1:5" s="33" customFormat="1" x14ac:dyDescent="0.2">
      <c r="A5" s="174" t="s">
        <v>479</v>
      </c>
      <c r="B5" s="174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89446746.040000007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89446746.040000007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5" t="str">
        <f>ESF!A1</f>
        <v>MUNICIPIO DE DR MORA, GTO. 2025</v>
      </c>
      <c r="B1" s="176"/>
      <c r="C1" s="177"/>
    </row>
    <row r="2" spans="1:5" s="34" customFormat="1" ht="11.25" customHeight="1" x14ac:dyDescent="0.25">
      <c r="A2" s="178" t="s">
        <v>445</v>
      </c>
      <c r="B2" s="179"/>
      <c r="C2" s="180"/>
    </row>
    <row r="3" spans="1:5" s="34" customFormat="1" ht="11.25" customHeight="1" x14ac:dyDescent="0.25">
      <c r="A3" s="178" t="str">
        <f>ESF!A3</f>
        <v>DEL 01 DE ENERO DEL 2025 AL 30 DE JUNIO DEL 2025</v>
      </c>
      <c r="B3" s="179"/>
      <c r="C3" s="180"/>
    </row>
    <row r="4" spans="1:5" x14ac:dyDescent="0.2">
      <c r="A4" s="171" t="s">
        <v>431</v>
      </c>
      <c r="B4" s="172"/>
      <c r="C4" s="173"/>
    </row>
    <row r="5" spans="1:5" ht="11.25" customHeight="1" x14ac:dyDescent="0.2">
      <c r="A5" s="174" t="s">
        <v>479</v>
      </c>
      <c r="B5" s="174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68041323.879999995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13754911.869999999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331180.96999999997</v>
      </c>
      <c r="E11" s="147"/>
    </row>
    <row r="12" spans="1:5" x14ac:dyDescent="0.2">
      <c r="A12" s="87">
        <v>2.4</v>
      </c>
      <c r="B12" s="69" t="s">
        <v>119</v>
      </c>
      <c r="C12" s="80">
        <v>23112.37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30864.74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13369753.789999999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13837686.189999999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13837686.189999999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68124098.200000003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topLeftCell="A13" workbookViewId="3">
      <selection activeCell="E47" sqref="E47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4" t="str">
        <f>'Notas a los Edos Financieros'!A1</f>
        <v>MUNICIPIO DE DR MORA, GTO. 2025</v>
      </c>
      <c r="B1" s="183"/>
      <c r="C1" s="183"/>
      <c r="D1" s="183"/>
      <c r="E1" s="183"/>
      <c r="F1" s="183"/>
      <c r="G1" s="22" t="s">
        <v>0</v>
      </c>
      <c r="H1" s="23">
        <f>'Notas a los Edos Financieros'!D1</f>
        <v>2025</v>
      </c>
    </row>
    <row r="2" spans="1:10" ht="11.25" customHeight="1" x14ac:dyDescent="0.2">
      <c r="A2" s="164" t="s">
        <v>478</v>
      </c>
      <c r="B2" s="183"/>
      <c r="C2" s="183"/>
      <c r="D2" s="183"/>
      <c r="E2" s="183"/>
      <c r="F2" s="183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4" t="str">
        <f>'Notas a los Edos Financieros'!A3</f>
        <v>DEL 01 DE ENERO DEL 2025 AL 30 DE JUNIO DEL 2025</v>
      </c>
      <c r="B3" s="183"/>
      <c r="C3" s="183"/>
      <c r="D3" s="183"/>
      <c r="E3" s="183"/>
      <c r="F3" s="183"/>
      <c r="G3" s="22" t="s">
        <v>3</v>
      </c>
      <c r="H3" s="23">
        <f>'Notas a los Edos Financieros'!D3</f>
        <v>2</v>
      </c>
    </row>
    <row r="4" spans="1:10" ht="11.25" customHeight="1" x14ac:dyDescent="0.2">
      <c r="A4" s="164" t="s">
        <v>4</v>
      </c>
      <c r="B4" s="164"/>
      <c r="C4" s="164"/>
      <c r="D4" s="164"/>
      <c r="E4" s="164"/>
      <c r="F4" s="164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1" t="s">
        <v>547</v>
      </c>
      <c r="C39" s="182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172901600</v>
      </c>
    </row>
    <row r="42" spans="1:6" x14ac:dyDescent="0.2">
      <c r="A42" s="24">
        <v>8120</v>
      </c>
      <c r="B42" s="135" t="s">
        <v>515</v>
      </c>
      <c r="C42" s="148">
        <v>99747385.359999999</v>
      </c>
    </row>
    <row r="43" spans="1:6" x14ac:dyDescent="0.2">
      <c r="A43" s="24">
        <v>8130</v>
      </c>
      <c r="B43" s="135" t="s">
        <v>516</v>
      </c>
      <c r="C43" s="137">
        <v>13806865.909999998</v>
      </c>
      <c r="E43" s="29"/>
    </row>
    <row r="44" spans="1:6" x14ac:dyDescent="0.2">
      <c r="A44" s="24">
        <v>8140</v>
      </c>
      <c r="B44" s="135" t="s">
        <v>517</v>
      </c>
      <c r="C44" s="148">
        <v>86975946.040000007</v>
      </c>
      <c r="E44" s="29"/>
    </row>
    <row r="45" spans="1:6" ht="12" thickBot="1" x14ac:dyDescent="0.25">
      <c r="A45" s="24">
        <v>8150</v>
      </c>
      <c r="B45" s="136" t="s">
        <v>518</v>
      </c>
      <c r="C45" s="138">
        <v>86975946.040000007</v>
      </c>
    </row>
    <row r="47" spans="1:6" ht="12" thickBot="1" x14ac:dyDescent="0.25"/>
    <row r="48" spans="1:6" ht="12" x14ac:dyDescent="0.2">
      <c r="B48" s="181" t="s">
        <v>548</v>
      </c>
      <c r="C48" s="182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172901600</v>
      </c>
    </row>
    <row r="51" spans="1:3" x14ac:dyDescent="0.2">
      <c r="A51" s="24">
        <v>8220</v>
      </c>
      <c r="B51" s="135" t="s">
        <v>520</v>
      </c>
      <c r="C51" s="137">
        <v>123902947.08</v>
      </c>
    </row>
    <row r="52" spans="1:3" x14ac:dyDescent="0.2">
      <c r="A52" s="24">
        <v>8230</v>
      </c>
      <c r="B52" s="135" t="s">
        <v>521</v>
      </c>
      <c r="C52" s="137">
        <v>18006343</v>
      </c>
    </row>
    <row r="53" spans="1:3" x14ac:dyDescent="0.2">
      <c r="A53" s="24">
        <v>8240</v>
      </c>
      <c r="B53" s="135" t="s">
        <v>522</v>
      </c>
      <c r="C53" s="137">
        <v>-479370.08</v>
      </c>
    </row>
    <row r="54" spans="1:3" x14ac:dyDescent="0.2">
      <c r="A54" s="24">
        <v>8250</v>
      </c>
      <c r="B54" s="135" t="s">
        <v>523</v>
      </c>
      <c r="C54" s="137">
        <v>68041323.879999995</v>
      </c>
    </row>
    <row r="55" spans="1:3" x14ac:dyDescent="0.2">
      <c r="A55" s="24">
        <v>8260</v>
      </c>
      <c r="B55" s="135" t="s">
        <v>524</v>
      </c>
      <c r="C55" s="137">
        <v>68041323.689999998</v>
      </c>
    </row>
    <row r="56" spans="1:3" ht="12" thickBot="1" x14ac:dyDescent="0.25">
      <c r="A56" s="24">
        <v>8270</v>
      </c>
      <c r="B56" s="136" t="s">
        <v>525</v>
      </c>
      <c r="C56" s="138">
        <v>67321265.810000002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2012-12-11T20:36:24Z</dcterms:created>
  <dcterms:modified xsi:type="dcterms:W3CDTF">2025-07-28T22:55:57Z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