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S:\sistecad\Contacad\salen\022025\"/>
    </mc:Choice>
  </mc:AlternateContent>
  <xr:revisionPtr revIDLastSave="0" documentId="8_{73952AE2-3ED5-4412-894C-E61A0BA77FAE}" xr6:coauthVersionLast="47" xr6:coauthVersionMax="47" xr10:uidLastSave="{00000000-0000-0000-0000-000000000000}"/>
  <bookViews>
    <workbookView xWindow="-120" yWindow="-120" windowWidth="29040" windowHeight="15720" activeTab="1"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E29" i="12"/>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77" i="8"/>
  <c r="D77" i="8"/>
  <c r="E77" i="8"/>
  <c r="F77" i="8"/>
  <c r="G77" i="8"/>
  <c r="B77"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75" i="6" s="1"/>
  <c r="G68" i="6"/>
  <c r="G67" i="6" s="1"/>
  <c r="G61" i="6"/>
  <c r="G62" i="6"/>
  <c r="G63" i="6"/>
  <c r="G60" i="6"/>
  <c r="G59" i="6" s="1"/>
  <c r="G56" i="6"/>
  <c r="G57" i="6"/>
  <c r="G58" i="6"/>
  <c r="G55" i="6"/>
  <c r="G53" i="6"/>
  <c r="G47" i="6"/>
  <c r="G48" i="6"/>
  <c r="G49" i="6"/>
  <c r="G50" i="6"/>
  <c r="G51" i="6"/>
  <c r="G52" i="6"/>
  <c r="G46" i="6"/>
  <c r="G39" i="6"/>
  <c r="G38" i="6"/>
  <c r="G36" i="6"/>
  <c r="G35" i="6" s="1"/>
  <c r="G34" i="6"/>
  <c r="G30" i="6"/>
  <c r="G31" i="6"/>
  <c r="G32" i="6"/>
  <c r="G33" i="6"/>
  <c r="G29" i="6"/>
  <c r="G28" i="6" s="1"/>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87" i="8" l="1"/>
  <c r="D41" i="6"/>
  <c r="F8" i="3"/>
  <c r="F20" i="3" s="1"/>
  <c r="C8" i="3"/>
  <c r="C20" i="3" s="1"/>
  <c r="F65" i="6"/>
  <c r="E65" i="6"/>
  <c r="G27" i="9"/>
  <c r="C65" i="6"/>
  <c r="C9" i="9"/>
  <c r="E87" i="8"/>
  <c r="G146" i="7"/>
  <c r="E84" i="7"/>
  <c r="G71" i="7"/>
  <c r="G62" i="7"/>
  <c r="G28" i="7"/>
  <c r="C9" i="7"/>
  <c r="F41" i="6"/>
  <c r="F70" i="6" s="1"/>
  <c r="C41" i="6"/>
  <c r="D8" i="3"/>
  <c r="D20" i="3" s="1"/>
  <c r="E79" i="2"/>
  <c r="F79" i="2"/>
  <c r="F47" i="2"/>
  <c r="F59" i="2" s="1"/>
  <c r="E47" i="2"/>
  <c r="E59" i="2" s="1"/>
  <c r="K20" i="4"/>
  <c r="E20" i="4"/>
  <c r="I20" i="4"/>
  <c r="C43" i="9"/>
  <c r="B43" i="9"/>
  <c r="D9" i="9"/>
  <c r="E9" i="9"/>
  <c r="G9" i="9"/>
  <c r="B9" i="9"/>
  <c r="D43" i="9"/>
  <c r="E43" i="9"/>
  <c r="G43" i="9"/>
  <c r="B87" i="8"/>
  <c r="D87" i="8"/>
  <c r="C87" i="8"/>
  <c r="G87" i="8"/>
  <c r="G123" i="7"/>
  <c r="B84" i="7"/>
  <c r="C84" i="7"/>
  <c r="G18" i="7"/>
  <c r="G38" i="7"/>
  <c r="G75" i="7"/>
  <c r="G93" i="7"/>
  <c r="G133" i="7"/>
  <c r="G150" i="7"/>
  <c r="B9" i="7"/>
  <c r="D84" i="7"/>
  <c r="E9" i="7"/>
  <c r="F84" i="7"/>
  <c r="G58" i="7"/>
  <c r="G113" i="7"/>
  <c r="G137" i="7"/>
  <c r="B41" i="6"/>
  <c r="B65" i="6"/>
  <c r="G54" i="6"/>
  <c r="D65" i="6"/>
  <c r="D70" i="6" s="1"/>
  <c r="E41" i="6"/>
  <c r="E70" i="6" s="1"/>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G41" i="6"/>
  <c r="C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<sst xmlns="http://schemas.openxmlformats.org/spreadsheetml/2006/main" count="853" uniqueCount="606">
  <si>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</si>
  <si>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</si>
  <si>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</si>
  <si>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</si>
  <si>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</si>
  <si>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</si>
  <si>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</si>
  <si>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</si>
  <si>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</si>
  <si>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</si>
  <si>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</si>
  <si>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</si>
  <si>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</si>
  <si>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</si>
  <si>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</si>
  <si>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</si>
  <si>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</si>
  <si>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</si>
  <si>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</si>
  <si>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</si>
  <si>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</si>
  <si>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</si>
  <si>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</si>
  <si>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</si>
  <si>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</si>
  <si>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</si>
  <si>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</si>
  <si>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</si>
  <si>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</si>
  <si>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</si>
  <si>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</si>
  <si>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</si>
  <si>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</si>
  <si>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</si>
  <si>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</si>
  <si>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</si>
  <si>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</si>
  <si>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</si>
  <si>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</si>
  <si>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</si>
  <si>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</si>
  <si>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</si>
  <si>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</si>
  <si>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</si>
  <si>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</si>
  <si>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</si>
  <si>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</si>
  <si>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</si>
  <si>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</si>
  <si>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</si>
  <si>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</si>
  <si>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</si>
  <si>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</si>
  <si>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</si>
  <si>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</si>
  <si>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</si>
  <si>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</si>
  <si>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</si>
  <si>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</si>
  <si>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</si>
  <si>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</si>
  <si>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</si>
  <si>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</si>
  <si>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</si>
  <si>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</si>
  <si>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</si>
  <si>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</si>
  <si>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</si>
  <si>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</si>
  <si>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</si>
  <si>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</si>
  <si>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</si>
  <si>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</si>
  <si>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</si>
  <si>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</si>
  <si>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</si>
  <si>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</si>
  <si>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</si>
  <si>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</si>
  <si>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</si>
  <si>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</si>
  <si>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</si>
  <si>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</si>
  <si>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</si>
  <si>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</si>
  <si>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</si>
  <si>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</si>
  <si>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</si>
  <si>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</si>
  <si>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</si>
  <si>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</si>
  <si>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</si>
  <si>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</si>
  <si>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</si>
  <si>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</si>
  <si>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</si>
  <si>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</si>
  <si>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</si>
  <si>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</si>
  <si>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</si>
  <si>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</si>
  <si>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</si>
  <si>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</si>
  <si>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</si>
  <si>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</si>
  <si>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</si>
  <si>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</si>
  <si>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</si>
  <si>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</si>
  <si>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</si>
  <si>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</si>
  <si>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</si>
  <si>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</si>
  <si>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</si>
  <si>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</si>
  <si>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</si>
  <si>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</si>
  <si>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</si>
  <si>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</si>
  <si>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</si>
  <si>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</si>
  <si>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</si>
  <si>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</si>
  <si>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</si>
  <si>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</si>
  <si>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</si>
  <si>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</si>
  <si>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</si>
  <si>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</si>
  <si>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</si>
  <si>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</si>
  <si>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</si>
  <si>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</si>
  <si>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</si>
  <si>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</si>
  <si>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</si>
  <si>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</si>
  <si>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</si>
  <si>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</si>
  <si>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</si>
  <si>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</si>
  <si>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</si>
  <si>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</si>
  <si>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</si>
  <si>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</si>
  <si>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</si>
  <si>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</si>
  <si>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</si>
  <si>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</si>
  <si>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</si>
  <si>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</si>
  <si>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</si>
  <si>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</si>
  <si>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</si>
  <si>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</si>
  <si>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</si>
  <si>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</si>
  <si>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</si>
  <si>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</si>
  <si>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</si>
  <si>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</si>
  <si>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</si>
  <si>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</si>
  <si>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</si>
  <si>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</si>
  <si>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</si>
  <si>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</si>
  <si>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</si>
  <si>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</si>
  <si>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</si>
  <si>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</si>
  <si>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</si>
  <si>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</si>
  <si>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</si>
  <si>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</si>
  <si>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</si>
  <si>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</si>
  <si>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</si>
  <si>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</si>
  <si>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</si>
  <si>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</si>
  <si>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</si>
  <si>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</si>
  <si>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</si>
  <si>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</si>
  <si>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</si>
  <si>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</si>
  <si>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</si>
  <si>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</si>
  <si>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</si>
  <si>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</si>
  <si>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</si>
  <si>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</si>
  <si>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</si>
  <si>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</si>
  <si>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</si>
  <si>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</si>
  <si>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</si>
  <si>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</si>
  <si>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</si>
  <si>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</si>
  <si>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</si>
  <si>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</si>
  <si>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</si>
  <si>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</si>
  <si>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</si>
  <si>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</si>
  <si>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</si>
  <si>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</si>
  <si>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</si>
  <si>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</si>
  <si>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</si>
  <si>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</si>
  <si>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</si>
  <si>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</si>
  <si>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</si>
  <si>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</si>
  <si>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</si>
  <si>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</si>
  <si>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</si>
  <si>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</si>
  <si>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</si>
  <si>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</si>
  <si>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</si>
  <si>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</si>
  <si>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</si>
  <si>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</si>
  <si>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</si>
  <si>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</si>
  <si>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</si>
  <si>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</si>
  <si>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</si>
  <si>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</si>
  <si>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</si>
  <si>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</si>
  <si>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</si>
  <si>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</si>
  <si>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</si>
  <si>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</si>
  <si>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</si>
  <si>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</si>
  <si>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</si>
  <si>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</si>
  <si>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</si>
  <si>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</si>
  <si>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</si>
  <si>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</si>
  <si>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</si>
  <si>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</si>
  <si>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</si>
  <si>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</si>
  <si>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</si>
  <si>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</si>
  <si>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</si>
  <si>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</si>
  <si>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</si>
  <si>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</si>
  <si>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</si>
  <si>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</si>
  <si>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</si>
  <si>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</si>
  <si>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</si>
  <si>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</si>
  <si>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</si>
  <si>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</si>
  <si>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</si>
  <si>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</si>
  <si>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</si>
  <si>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</si>
  <si>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</si>
  <si>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</si>
  <si>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</si>
  <si>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</si>
  <si>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</si>
  <si>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</si>
  <si>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</si>
  <si>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</si>
  <si>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</si>
  <si>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</si>
  <si>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</si>
  <si>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</si>
  <si>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</si>
  <si>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</si>
  <si>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</si>
  <si>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</si>
  <si>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</si>
  <si>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</si>
  <si>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</si>
  <si>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</si>
  <si>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</si>
  <si>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</si>
  <si>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</si>
  <si>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</si>
  <si>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</si>
  <si>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</si>
  <si>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</si>
  <si>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</si>
  <si>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</si>
  <si>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</si>
  <si>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</si>
  <si>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</si>
  <si>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</si>
  <si>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</si>
  <si>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</si>
  <si>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</si>
  <si>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</si>
  <si>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</si>
  <si>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</si>
  <si>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</si>
  <si>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</si>
  <si>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</si>
  <si>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</si>
  <si>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</si>
  <si>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</si>
  <si>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</si>
  <si>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</si>
  <si>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</si>
  <si>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</si>
  <si>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</si>
  <si>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</si>
  <si>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</si>
  <si>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</si>
  <si>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</si>
  <si>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</si>
  <si>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</si>
  <si>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</si>
  <si>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</si>
  <si>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</si>
  <si>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</si>
  <si>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</si>
  <si>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</si>
  <si>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</si>
  <si>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</si>
  <si>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</si>
  <si>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</si>
  <si>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</si>
  <si>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</si>
  <si>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</si>
  <si>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</si>
  <si>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</si>
  <si>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</si>
  <si>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</si>
  <si>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</si>
  <si>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</si>
  <si>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</si>
  <si>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</si>
  <si>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</si>
  <si>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</si>
  <si>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</si>
  <si>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</si>
  <si>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</si>
  <si>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</si>
  <si>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</si>
  <si>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</si>
  <si>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</si>
  <si>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</si>
  <si>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</si>
  <si>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</si>
  <si>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</si>
  <si>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</si>
  <si>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</si>
  <si>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</si>
  <si>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</si>
  <si>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</si>
  <si>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</si>
  <si>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</si>
  <si>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</si>
  <si>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</si>
  <si>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</si>
  <si>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</si>
  <si>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</si>
  <si>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</si>
  <si>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</si>
  <si>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</si>
  <si>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</si>
  <si>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</si>
  <si>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</si>
  <si>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</si>
  <si>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</si>
  <si>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</si>
  <si>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</si>
  <si>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</si>
  <si>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</si>
  <si>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</si>
  <si>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</si>
  <si>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</si>
  <si>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</si>
  <si>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</si>
  <si>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</si>
  <si>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</si>
  <si>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</si>
  <si>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</si>
  <si>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</si>
  <si>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</si>
  <si>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</si>
  <si>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</si>
  <si>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</si>
  <si>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</si>
  <si>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</si>
  <si>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</si>
  <si>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</si>
  <si>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</si>
  <si>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</si>
  <si>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</si>
  <si>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</si>
  <si>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</si>
  <si>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</si>
  <si>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</si>
  <si>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</si>
  <si>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</si>
  <si>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</si>
  <si>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</si>
  <si>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</si>
  <si>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</si>
  <si>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</si>
  <si>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</si>
  <si>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</si>
  <si>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</si>
  <si>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</si>
  <si>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</si>
  <si>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</si>
  <si>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</si>
  <si>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</si>
  <si>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</si>
  <si>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</si>
  <si>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</si>
  <si>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</si>
  <si>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</si>
  <si>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</si>
  <si>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</si>
  <si>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</si>
  <si>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</si>
  <si>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</si>
  <si>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</si>
  <si>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</si>
  <si>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</si>
  <si>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</si>
  <si>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</si>
  <si>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</si>
  <si>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</si>
  <si>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</si>
  <si>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</si>
  <si>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</si>
  <si>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</si>
  <si>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</si>
  <si>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</si>
  <si>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</si>
  <si>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</si>
  <si>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</si>
  <si>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</si>
  <si>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</si>
  <si>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</si>
  <si>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</si>
  <si>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</si>
  <si>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</si>
  <si>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</si>
  <si>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</si>
  <si>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</si>
  <si>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</si>
  <si>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</si>
  <si>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</si>
  <si>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</si>
  <si>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</si>
  <si>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</si>
  <si>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</si>
  <si>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</si>
  <si>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</si>
  <si>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</si>
  <si>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</si>
  <si>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</si>
  <si>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</si>
  <si>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</si>
  <si>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</si>
  <si>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</si>
  <si>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</si>
  <si>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</si>
  <si>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</si>
  <si>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</si>
  <si>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</si>
  <si>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</si>
  <si>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</si>
  <si>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</si>
  <si>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</si>
  <si>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</si>
  <si>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</si>
  <si>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</si>
  <si>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</si>
  <si>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</si>
  <si>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</si>
  <si>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</si>
  <si>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</si>
  <si>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</si>
  <si>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</si>
  <si>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</si>
  <si>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</si>
  <si>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</si>
  <si>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</si>
  <si>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</si>
  <si>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</si>
  <si>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</si>
  <si>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</si>
  <si>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</si>
  <si>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</si>
  <si>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</si>
  <si>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</si>
  <si>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</si>
  <si>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</si>
  <si>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</si>
  <si>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</si>
  <si>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</si>
  <si>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</si>
  <si>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</si>
  <si>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</si>
  <si>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</si>
  <si>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</si>
  <si>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</si>
  <si>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</si>
  <si>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</si>
  <si>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</si>
  <si>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</si>
  <si>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</si>
  <si>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</si>
  <si>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</si>
  <si>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</si>
  <si>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</si>
  <si>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</si>
  <si>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</si>
  <si>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</si>
  <si>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</si>
  <si>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</si>
  <si>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</si>
  <si>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</si>
  <si>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</si>
  <si>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</si>
  <si>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</si>
  <si>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</si>
  <si>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</si>
  <si>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</si>
  <si>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</si>
  <si>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MUNICIPIO DOCTOR MORA, GTO.</t>
  </si>
  <si>
    <t>AL 31 DE DICIEMBRE DE 2024  Y AL 30 DE JUNIO DEL 2025</t>
  </si>
  <si>
    <t>DEL 1 DE ENERO DEL 2025 AL 30 DE JUNIO DEL 2025</t>
  </si>
  <si>
    <t>00919 DIRECCION DE DESARROLLO RURAL</t>
  </si>
  <si>
    <t>00102 PRESIDENCIA/SECRETARIA PARTICULAR</t>
  </si>
  <si>
    <t>00107 TESORERIA MUNICIPAL</t>
  </si>
  <si>
    <t>00111 DIRECCION DE PLANEACION, EVALUACION, Y S</t>
  </si>
  <si>
    <t>00114 OFICIALIA MAYOR</t>
  </si>
  <si>
    <t>00116 DIRECCION DE DESARROLLO SOCIAL</t>
  </si>
  <si>
    <t>00118 DIRECCION DE DESARROLLO ECONOMICO Y TURI</t>
  </si>
  <si>
    <t>00119 DIRECCION DE DESARROLLO RURAL</t>
  </si>
  <si>
    <t>00120 DIRECCION DE OBRAS PUBLICAS</t>
  </si>
  <si>
    <t>00128 DIRECCION GENERAL DE SEGURIDAD PUBLICA Y</t>
  </si>
  <si>
    <t>00201 H. AYUNTAMIENTO</t>
  </si>
  <si>
    <t>00202 PRESIDENCIA/SECRETARIA PARTICULAR</t>
  </si>
  <si>
    <t>00203 DIRECCION DE RELACIONES PUBLICAS</t>
  </si>
  <si>
    <t>00204 COORDINACION DE ASISTENCIA SOCIAL</t>
  </si>
  <si>
    <t>00205 SECRETARIA DEL AYUNTAMIENTO</t>
  </si>
  <si>
    <t>00206 ARCHIVO MUNICIPAL</t>
  </si>
  <si>
    <t>00207 TESORERIA MUNICIPAL</t>
  </si>
  <si>
    <t>00208 DIRECCION DE CATASTRO E IMPUESTOS INMOBI</t>
  </si>
  <si>
    <t>00209 DIRECCION DE FISCALIZACION MUNICIPAL</t>
  </si>
  <si>
    <t>00210 DIRECCION DE COMPRAS Y ADQUISICIONES.</t>
  </si>
  <si>
    <t>00211 DIRECCION DE PLANEACION, EVALUACION Y SE</t>
  </si>
  <si>
    <t>00212 CONTRALORIA MUNICIPAL</t>
  </si>
  <si>
    <t>00213 DIRECCION JURIDICA</t>
  </si>
  <si>
    <t>00214 OFICIALIA MAYOR</t>
  </si>
  <si>
    <t>00215 DIRECCION DE DESARROLLO URBANO</t>
  </si>
  <si>
    <t>00216 DIRECCION DESARROLLO SOCIAL</t>
  </si>
  <si>
    <t>00217 DIRECCION DE ATENCION AL MIGRANTE</t>
  </si>
  <si>
    <t>00218 DIRECCION DE DESARROLLO ECONOMICO Y TURI</t>
  </si>
  <si>
    <t>00219 DIRECCION DE DESARROLLO RURAL</t>
  </si>
  <si>
    <t>00220 DIRECCION DE OBRAS PUBLICAS</t>
  </si>
  <si>
    <t>00221 DIRECCION DE ECOLOGIA Y MEDIO AMBIENTE</t>
  </si>
  <si>
    <t>00224 UNIDAD DE TRANSPARENCIA Y ACCESO  A LA I</t>
  </si>
  <si>
    <t>00225 DIRECCION DE PROTECCION CIVIL</t>
  </si>
  <si>
    <t>00226 DIRECCION DE ASUNTOS INTERNOS</t>
  </si>
  <si>
    <t>00227 CRONISTA MUNICIPAL</t>
  </si>
  <si>
    <t>00228 DIRECCION GENERAL DE SEGURIDAD PUBLICA Y</t>
  </si>
  <si>
    <t>00229 INSTITUTO MUNICIPAL DE LAS MUJERES DOCTO</t>
  </si>
  <si>
    <t>00230 INSITUTO DE LA JUVENTUD DOCTORMORENSE</t>
  </si>
  <si>
    <t>00231 DIRECCION DE INFORMATICA</t>
  </si>
  <si>
    <t>00232 DIRECCION DE PROCURADURIA AUXILIAR</t>
  </si>
  <si>
    <t>00233 SIPINNA</t>
  </si>
  <si>
    <t>00316 DIRECCION DESARROLLO SOCIAL</t>
  </si>
  <si>
    <t>00319 DIRECCION DE DESARROLLO RURAL</t>
  </si>
  <si>
    <t>00320 DIRECCION DE OBRAS PUBLICAS</t>
  </si>
  <si>
    <t>00407 TESORERIA MUNICIPAL</t>
  </si>
  <si>
    <t>00414 OFICIALIA MAYOR</t>
  </si>
  <si>
    <t>00425 DIRECCION DE PROTECCION CIVIL</t>
  </si>
  <si>
    <t>00428 DIRECCION GENERAL DE SEGURIDAD PUBLICA Y</t>
  </si>
  <si>
    <t>00507 TESORERIA MUNICIPAL</t>
  </si>
  <si>
    <t>00516 DIRECCION DE DESARROLLO SOCIAL</t>
  </si>
  <si>
    <t>00518 DIRECCION DE DESARROLLO ECONOMICO</t>
  </si>
  <si>
    <t>00519 DIRECCION DE DESARROLLO RURAL</t>
  </si>
  <si>
    <t>00520 DIRECCION DE OBRAS PUBLICAS</t>
  </si>
  <si>
    <t>00529 INSTITUTO MUNICIPAL DE LAS MUJERES DOTOR</t>
  </si>
  <si>
    <t>00530 INSTITUTO DE LA JUVENTUD DOCTORMORENSE</t>
  </si>
  <si>
    <t>00532 DIRECCION DE PROCURADURIA AUXILIAR</t>
  </si>
  <si>
    <t>00620 OBRAS PUBLICAS</t>
  </si>
  <si>
    <t>00716 DIRECCION DESARROLLO SOCIAL</t>
  </si>
  <si>
    <t>00720 DIRECCION DE OBRAS PUBLICAS</t>
  </si>
  <si>
    <t>00816 DIRECCION DE DESARROLLO SOCIAL</t>
  </si>
  <si>
    <t>00820 DIRECCION DE OBRAS PUBLICAS</t>
  </si>
  <si>
    <t>00917 DIRECCION DE ATENCION AL MIGRANTE</t>
  </si>
  <si>
    <t>00918 DIRECCION DE DESARROLLO ECONOMICO</t>
  </si>
  <si>
    <t>01220 DIRECCION DE OBRAS PUBLICAS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</si>
</sst>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48871550.020000003</v>
      </c>
      <c r="C9" s="59">
        <f>SUM(C10:C16)</f>
        <v>25223907.620000001</v>
      </c>
      <c r="D9" s="45" t="s">
        <v>10</v>
      </c>
      <c r="E9" s="46">
        <f>SUM(E10:E18)</f>
        <v>8595804.2300000004</v>
      </c>
      <c r="F9" s="46">
        <f>SUM(F10:F18)</f>
        <v>10023876.550000001</v>
      </c>
    </row>
    <row r="10" spans="1:6" x14ac:dyDescent="0.25">
      <c r="A10" s="47" t="s">
        <v>11</v>
      </c>
      <c r="B10" s="59">
        <v>0</v>
      </c>
      <c r="C10" s="59">
        <v>0</v>
      </c>
      <c r="D10" s="47" t="s">
        <v>12</v>
      </c>
      <c r="E10" s="59">
        <v>0.01</v>
      </c>
      <c r="F10" s="46">
        <v>0.01</v>
      </c>
    </row>
    <row r="11" spans="1:6" x14ac:dyDescent="0.25">
      <c r="A11" s="47" t="s">
        <v>13</v>
      </c>
      <c r="B11" s="59">
        <v>48871550.020000003</v>
      </c>
      <c r="C11" s="59">
        <v>25223907.620000001</v>
      </c>
      <c r="D11" s="47" t="s">
        <v>14</v>
      </c>
      <c r="E11" s="59">
        <v>2952614.79</v>
      </c>
      <c r="F11" s="46">
        <v>3269182.32</v>
      </c>
    </row>
    <row r="12" spans="1:6" x14ac:dyDescent="0.25">
      <c r="A12" s="47" t="s">
        <v>15</v>
      </c>
      <c r="B12" s="59">
        <v>0</v>
      </c>
      <c r="C12" s="59">
        <v>0</v>
      </c>
      <c r="D12" s="47" t="s">
        <v>16</v>
      </c>
      <c r="E12" s="59">
        <v>373456.36</v>
      </c>
      <c r="F12" s="46">
        <v>373456.36</v>
      </c>
    </row>
    <row r="13" spans="1:6" x14ac:dyDescent="0.25">
      <c r="A13" s="47" t="s">
        <v>17</v>
      </c>
      <c r="B13" s="59">
        <v>0</v>
      </c>
      <c r="C13" s="59">
        <v>0</v>
      </c>
      <c r="D13" s="47" t="s">
        <v>18</v>
      </c>
      <c r="E13" s="59">
        <v>671522.53</v>
      </c>
      <c r="F13" s="46">
        <v>1562315.45</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2370960.59</v>
      </c>
      <c r="F16" s="46">
        <v>2759967.36</v>
      </c>
    </row>
    <row r="17" spans="1:6" x14ac:dyDescent="0.25">
      <c r="A17" s="45" t="s">
        <v>25</v>
      </c>
      <c r="B17" s="59">
        <f>SUM(B18:B24)</f>
        <v>2429815.56</v>
      </c>
      <c r="C17" s="59">
        <f>SUM(C18:C24)</f>
        <v>2393426.86</v>
      </c>
      <c r="D17" s="47" t="s">
        <v>26</v>
      </c>
      <c r="E17" s="59">
        <v>0</v>
      </c>
      <c r="F17" s="46">
        <v>0</v>
      </c>
    </row>
    <row r="18" spans="1:6" x14ac:dyDescent="0.25">
      <c r="A18" s="47" t="s">
        <v>27</v>
      </c>
      <c r="B18" s="59">
        <v>0</v>
      </c>
      <c r="C18" s="59">
        <v>0</v>
      </c>
      <c r="D18" s="47" t="s">
        <v>28</v>
      </c>
      <c r="E18" s="59">
        <v>2227249.9500000002</v>
      </c>
      <c r="F18" s="46">
        <v>2058955.05</v>
      </c>
    </row>
    <row r="19" spans="1:6" x14ac:dyDescent="0.25">
      <c r="A19" s="47" t="s">
        <v>29</v>
      </c>
      <c r="B19" s="59">
        <v>2268843.46</v>
      </c>
      <c r="C19" s="59">
        <v>2263496.38</v>
      </c>
      <c r="D19" s="45" t="s">
        <v>30</v>
      </c>
      <c r="E19" s="46">
        <f>SUM(E20:E22)</f>
        <v>1700</v>
      </c>
      <c r="F19" s="46">
        <f>SUM(F20:F22)</f>
        <v>1700</v>
      </c>
    </row>
    <row r="20" spans="1:6" x14ac:dyDescent="0.25">
      <c r="A20" s="47" t="s">
        <v>31</v>
      </c>
      <c r="B20" s="59">
        <v>0</v>
      </c>
      <c r="C20" s="59">
        <v>0</v>
      </c>
      <c r="D20" s="47" t="s">
        <v>32</v>
      </c>
      <c r="E20" s="59">
        <v>1700</v>
      </c>
      <c r="F20" s="46">
        <v>1700</v>
      </c>
    </row>
    <row r="21" spans="1:6" x14ac:dyDescent="0.25">
      <c r="A21" s="47" t="s">
        <v>33</v>
      </c>
      <c r="B21" s="59">
        <v>0</v>
      </c>
      <c r="C21" s="59">
        <v>0</v>
      </c>
      <c r="D21" s="47" t="s">
        <v>34</v>
      </c>
      <c r="E21" s="59">
        <v>0</v>
      </c>
      <c r="F21" s="46">
        <v>0</v>
      </c>
    </row>
    <row r="22" spans="1:6" x14ac:dyDescent="0.25">
      <c r="A22" s="47" t="s">
        <v>35</v>
      </c>
      <c r="B22" s="59">
        <v>160972.1</v>
      </c>
      <c r="C22" s="59">
        <v>129930.48</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481398.72</v>
      </c>
      <c r="C25" s="59">
        <f>SUM(C26:C30)</f>
        <v>3670927.5</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481398.72</v>
      </c>
      <c r="C29" s="59">
        <v>3670927.5</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7043857.4000000004</v>
      </c>
      <c r="F42" s="46">
        <f>SUM(F43:F45)</f>
        <v>7043857.4000000004</v>
      </c>
    </row>
    <row r="43" spans="1:6" x14ac:dyDescent="0.25">
      <c r="A43" s="47" t="s">
        <v>76</v>
      </c>
      <c r="B43" s="59">
        <v>0</v>
      </c>
      <c r="C43" s="59">
        <v>0</v>
      </c>
      <c r="D43" s="47" t="s">
        <v>77</v>
      </c>
      <c r="E43" s="59">
        <v>0</v>
      </c>
      <c r="F43" s="46">
        <v>0</v>
      </c>
    </row>
    <row r="44" spans="1:6" x14ac:dyDescent="0.25">
      <c r="A44" s="47" t="s">
        <v>78</v>
      </c>
      <c r="B44" s="59">
        <v>0</v>
      </c>
      <c r="C44" s="59">
        <v>0</v>
      </c>
      <c r="D44" s="47" t="s">
        <v>79</v>
      </c>
      <c r="E44" s="59">
        <v>7043857.4000000004</v>
      </c>
      <c r="F44" s="46">
        <v>7043857.4000000004</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51782764.300000004</v>
      </c>
      <c r="C47" s="12">
        <f>C9+C17+C25+C31+C38+C41</f>
        <v>31288261.98</v>
      </c>
      <c r="D47" s="2" t="s">
        <v>83</v>
      </c>
      <c r="E47" s="4">
        <f>E9+E19+E23+E26+E27+E31+E38+E42</f>
        <v>15641361.630000001</v>
      </c>
      <c r="F47" s="4">
        <f>F9+F19+F23+F26+F27+F31+F38+F42</f>
        <v>17069433.950000003</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21600</v>
      </c>
      <c r="C50" s="59">
        <v>21600</v>
      </c>
      <c r="D50" s="45" t="s">
        <v>87</v>
      </c>
      <c r="E50" s="59">
        <v>0</v>
      </c>
      <c r="F50" s="46">
        <v>0</v>
      </c>
    </row>
    <row r="51" spans="1:6" x14ac:dyDescent="0.25">
      <c r="A51" s="45" t="s">
        <v>88</v>
      </c>
      <c r="B51" s="59">
        <v>1000</v>
      </c>
      <c r="C51" s="59">
        <v>1000</v>
      </c>
      <c r="D51" s="45" t="s">
        <v>89</v>
      </c>
      <c r="E51" s="59">
        <v>0</v>
      </c>
      <c r="F51" s="46">
        <v>0</v>
      </c>
    </row>
    <row r="52" spans="1:6" x14ac:dyDescent="0.25">
      <c r="A52" s="45" t="s">
        <v>90</v>
      </c>
      <c r="B52" s="59">
        <v>331204121.02999997</v>
      </c>
      <c r="C52" s="59">
        <v>331672053.43000001</v>
      </c>
      <c r="D52" s="45" t="s">
        <v>91</v>
      </c>
      <c r="E52" s="59">
        <v>0</v>
      </c>
      <c r="F52" s="46">
        <v>0</v>
      </c>
    </row>
    <row r="53" spans="1:6" x14ac:dyDescent="0.25">
      <c r="A53" s="45" t="s">
        <v>92</v>
      </c>
      <c r="B53" s="59">
        <v>26608437.039999999</v>
      </c>
      <c r="C53" s="59">
        <v>26223278.960000001</v>
      </c>
      <c r="D53" s="45" t="s">
        <v>93</v>
      </c>
      <c r="E53" s="59">
        <v>0</v>
      </c>
      <c r="F53" s="46">
        <v>0</v>
      </c>
    </row>
    <row r="54" spans="1:6" x14ac:dyDescent="0.25">
      <c r="A54" s="45" t="s">
        <v>94</v>
      </c>
      <c r="B54" s="59">
        <v>1301827</v>
      </c>
      <c r="C54" s="59">
        <v>1301827</v>
      </c>
      <c r="D54" s="45" t="s">
        <v>95</v>
      </c>
      <c r="E54" s="59">
        <v>0</v>
      </c>
      <c r="F54" s="46">
        <v>0</v>
      </c>
    </row>
    <row r="55" spans="1:6" x14ac:dyDescent="0.25">
      <c r="A55" s="45" t="s">
        <v>96</v>
      </c>
      <c r="B55" s="59">
        <v>7735055.21</v>
      </c>
      <c r="C55" s="59">
        <v>7735055.21</v>
      </c>
      <c r="D55" s="49" t="s">
        <v>97</v>
      </c>
      <c r="E55" s="59">
        <v>2636606.73</v>
      </c>
      <c r="F55" s="46">
        <v>2684634.33</v>
      </c>
    </row>
    <row r="56" spans="1:6" x14ac:dyDescent="0.25">
      <c r="A56" s="45" t="s">
        <v>98</v>
      </c>
      <c r="B56" s="59">
        <v>1407330.97</v>
      </c>
      <c r="C56" s="59">
        <v>1407330.97</v>
      </c>
      <c r="D56" s="44"/>
      <c r="E56" s="48"/>
      <c r="F56" s="48"/>
    </row>
    <row r="57" spans="1:6" x14ac:dyDescent="0.25">
      <c r="A57" s="45" t="s">
        <v>99</v>
      </c>
      <c r="B57" s="59">
        <v>141938.37</v>
      </c>
      <c r="C57" s="59">
        <v>141938.37</v>
      </c>
      <c r="D57" s="2" t="s">
        <v>100</v>
      </c>
      <c r="E57" s="4">
        <f>SUM(E50:E55)</f>
        <v>2636606.73</v>
      </c>
      <c r="F57" s="4">
        <f>SUM(F50:F55)</f>
        <v>2684634.33</v>
      </c>
    </row>
    <row r="58" spans="1:6" x14ac:dyDescent="0.25">
      <c r="A58" s="45" t="s">
        <v>101</v>
      </c>
      <c r="B58" s="59">
        <v>0</v>
      </c>
      <c r="C58" s="59">
        <v>0</v>
      </c>
      <c r="D58" s="44"/>
      <c r="E58" s="48"/>
      <c r="F58" s="48"/>
    </row>
    <row r="59" spans="1:6" x14ac:dyDescent="0.25">
      <c r="A59" s="44"/>
      <c r="B59" s="44"/>
      <c r="C59" s="44"/>
      <c r="D59" s="2" t="s">
        <v>102</v>
      </c>
      <c r="E59" s="4">
        <f>E47+E57</f>
        <v>18277968.359999999</v>
      </c>
      <c r="F59" s="4">
        <f>F47+F57</f>
        <v>19754068.280000001</v>
      </c>
    </row>
    <row r="60" spans="1:6" x14ac:dyDescent="0.25">
      <c r="A60" s="3" t="s">
        <v>103</v>
      </c>
      <c r="B60" s="12">
        <f>SUM(B50:B58)</f>
        <v>368421309.62</v>
      </c>
      <c r="C60" s="12">
        <f>SUM(C50:C58)</f>
        <v>368504083.94</v>
      </c>
      <c r="D60" s="44"/>
      <c r="E60" s="48"/>
      <c r="F60" s="48"/>
    </row>
    <row r="61" spans="1:6" x14ac:dyDescent="0.25">
      <c r="A61" s="44"/>
      <c r="B61" s="44"/>
      <c r="C61" s="44"/>
      <c r="D61" s="50" t="s">
        <v>104</v>
      </c>
      <c r="E61" s="48"/>
      <c r="F61" s="48"/>
    </row>
    <row r="62" spans="1:6" x14ac:dyDescent="0.25">
      <c r="A62" s="3" t="s">
        <v>105</v>
      </c>
      <c r="B62" s="12">
        <f>SUM(B47+B60)</f>
        <v>420204073.92000002</v>
      </c>
      <c r="C62" s="12">
        <f>SUM(C47+C60)</f>
        <v>399792345.92000002</v>
      </c>
      <c r="D62" s="44"/>
      <c r="E62" s="48"/>
      <c r="F62" s="48"/>
    </row>
    <row r="63" spans="1:6" x14ac:dyDescent="0.25">
      <c r="A63" s="44"/>
      <c r="B63" s="44"/>
      <c r="C63" s="44"/>
      <c r="D63" s="51" t="s">
        <v>106</v>
      </c>
      <c r="E63" s="46">
        <f>SUM(E64:E66)</f>
        <v>60706472.399999999</v>
      </c>
      <c r="F63" s="46">
        <f>SUM(F64:F66)</f>
        <v>60706472.399999999</v>
      </c>
    </row>
    <row r="64" spans="1:6" x14ac:dyDescent="0.25">
      <c r="A64" s="44"/>
      <c r="B64" s="44"/>
      <c r="C64" s="44"/>
      <c r="D64" s="45" t="s">
        <v>107</v>
      </c>
      <c r="E64" s="59">
        <v>60706472.399999999</v>
      </c>
      <c r="F64" s="46">
        <v>60706472.399999999</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341219633.16000003</v>
      </c>
      <c r="F68" s="46">
        <f>SUM(F69:F73)</f>
        <v>319331805.24000001</v>
      </c>
    </row>
    <row r="69" spans="1:6" x14ac:dyDescent="0.25">
      <c r="A69" s="52"/>
      <c r="B69" s="44"/>
      <c r="C69" s="44"/>
      <c r="D69" s="45" t="s">
        <v>111</v>
      </c>
      <c r="E69" s="59">
        <v>21879605.91</v>
      </c>
      <c r="F69" s="46">
        <v>29814676.489999998</v>
      </c>
    </row>
    <row r="70" spans="1:6" x14ac:dyDescent="0.25">
      <c r="A70" s="52"/>
      <c r="B70" s="44"/>
      <c r="C70" s="44"/>
      <c r="D70" s="45" t="s">
        <v>112</v>
      </c>
      <c r="E70" s="59">
        <v>317885176.01999998</v>
      </c>
      <c r="F70" s="46">
        <v>288062277.51999998</v>
      </c>
    </row>
    <row r="71" spans="1:6" x14ac:dyDescent="0.25">
      <c r="A71" s="52"/>
      <c r="B71" s="44"/>
      <c r="C71" s="44"/>
      <c r="D71" s="45" t="s">
        <v>113</v>
      </c>
      <c r="E71" s="59">
        <v>-92150.02</v>
      </c>
      <c r="F71" s="46">
        <v>-92150.02</v>
      </c>
    </row>
    <row r="72" spans="1:6" x14ac:dyDescent="0.25">
      <c r="A72" s="52"/>
      <c r="B72" s="44"/>
      <c r="C72" s="44"/>
      <c r="D72" s="45" t="s">
        <v>114</v>
      </c>
      <c r="E72" s="59">
        <v>0</v>
      </c>
      <c r="F72" s="46">
        <v>0</v>
      </c>
    </row>
    <row r="73" spans="1:6" x14ac:dyDescent="0.25">
      <c r="A73" s="52"/>
      <c r="B73" s="44"/>
      <c r="C73" s="44"/>
      <c r="D73" s="45" t="s">
        <v>115</v>
      </c>
      <c r="E73" s="59">
        <v>1547001.25</v>
      </c>
      <c r="F73" s="46">
        <v>1547001.25</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401926105.56</v>
      </c>
      <c r="F79" s="4">
        <f>F63+F68+F75</f>
        <v>380038277.63999999</v>
      </c>
    </row>
    <row r="80" spans="1:6" x14ac:dyDescent="0.25">
      <c r="A80" s="52"/>
      <c r="B80" s="44"/>
      <c r="C80" s="44"/>
      <c r="D80" s="44"/>
      <c r="E80" s="48"/>
      <c r="F80" s="48"/>
    </row>
    <row r="81" spans="1:6" x14ac:dyDescent="0.25">
      <c r="A81" s="52"/>
      <c r="B81" s="44"/>
      <c r="C81" s="44"/>
      <c r="D81" s="2" t="s">
        <v>120</v>
      </c>
      <c r="E81" s="4">
        <f>E59+E79</f>
        <v>420204073.92000002</v>
      </c>
      <c r="F81" s="4">
        <f>F59+F79</f>
        <v>399792345.91999996</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MUNICIPIO DOCTOR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30 DE JUNIO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19754068.280000001</v>
      </c>
      <c r="C18" s="108"/>
      <c r="D18" s="108"/>
      <c r="E18" s="108"/>
      <c r="F18" s="4">
        <v>18277968.359999999</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19754068.280000001</v>
      </c>
      <c r="C20" s="4">
        <f t="shared" si="3"/>
        <v>0</v>
      </c>
      <c r="D20" s="4">
        <f t="shared" si="3"/>
        <v>0</v>
      </c>
      <c r="E20" s="4">
        <f t="shared" si="3"/>
        <v>0</v>
      </c>
      <c r="F20" s="4">
        <f t="shared" si="3"/>
        <v>18277968.359999999</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MUNICIPIO DOCTOR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MUNICIPIO DOCTOR MORA, GTO.</v>
      </c>
      <c r="B2" s="111"/>
      <c r="C2" s="111"/>
      <c r="D2" s="112"/>
    </row>
    <row r="3" spans="1:4" x14ac:dyDescent="0.25">
      <c r="A3" s="113" t="s">
        <v>165</v>
      </c>
      <c r="B3" s="114"/>
      <c r="C3" s="114"/>
      <c r="D3" s="115"/>
    </row>
    <row r="4" spans="1:4" x14ac:dyDescent="0.25">
      <c r="A4" s="113" t="str">
        <f>'Formato 3'!A4</f>
        <v>DEL 1 DE ENERO DEL 2025 AL 30 DE JUNIO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172901600</v>
      </c>
      <c r="C8" s="15">
        <f>SUM(C9:C11)</f>
        <v>89446746.040000007</v>
      </c>
      <c r="D8" s="15">
        <f>SUM(D9:D11)</f>
        <v>89446746.040000007</v>
      </c>
    </row>
    <row r="9" spans="1:4" x14ac:dyDescent="0.25">
      <c r="A9" s="57" t="s">
        <v>170</v>
      </c>
      <c r="B9" s="93">
        <v>121751600</v>
      </c>
      <c r="C9" s="93">
        <v>61309818.950000003</v>
      </c>
      <c r="D9" s="93">
        <v>61309818.950000003</v>
      </c>
    </row>
    <row r="10" spans="1:4" x14ac:dyDescent="0.25">
      <c r="A10" s="57" t="s">
        <v>171</v>
      </c>
      <c r="B10" s="93">
        <v>51150000</v>
      </c>
      <c r="C10" s="93">
        <v>28136927.09</v>
      </c>
      <c r="D10" s="93">
        <v>28136927.09</v>
      </c>
    </row>
    <row r="11" spans="1:4" x14ac:dyDescent="0.25">
      <c r="A11" s="57" t="s">
        <v>172</v>
      </c>
      <c r="B11" s="93">
        <v>0</v>
      </c>
      <c r="C11" s="93">
        <v>0</v>
      </c>
      <c r="D11" s="93">
        <v>0</v>
      </c>
    </row>
    <row r="12" spans="1:4" x14ac:dyDescent="0.25">
      <c r="A12" s="45"/>
      <c r="B12" s="90"/>
      <c r="C12" s="90"/>
      <c r="D12" s="90"/>
    </row>
    <row r="13" spans="1:4" x14ac:dyDescent="0.25">
      <c r="A13" s="3" t="s">
        <v>173</v>
      </c>
      <c r="B13" s="15">
        <f>B14+B15</f>
        <v>172901600</v>
      </c>
      <c r="C13" s="15">
        <f>C14+C15</f>
        <v>68041323.879999995</v>
      </c>
      <c r="D13" s="15">
        <f>D14+D15</f>
        <v>67321265.810000002</v>
      </c>
    </row>
    <row r="14" spans="1:4" x14ac:dyDescent="0.25">
      <c r="A14" s="57" t="s">
        <v>174</v>
      </c>
      <c r="B14" s="93">
        <v>172901600</v>
      </c>
      <c r="C14" s="93">
        <v>68022573.879999995</v>
      </c>
      <c r="D14" s="93">
        <v>67302515.810000002</v>
      </c>
    </row>
    <row r="15" spans="1:4" x14ac:dyDescent="0.25">
      <c r="A15" s="57" t="s">
        <v>175</v>
      </c>
      <c r="B15" s="93">
        <v>0</v>
      </c>
      <c r="C15" s="93">
        <v>18750</v>
      </c>
      <c r="D15" s="93">
        <v>18750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21405422.160000011</v>
      </c>
      <c r="D21" s="15">
        <f>D8-D13+D17</f>
        <v>22125480.230000004</v>
      </c>
    </row>
    <row r="22" spans="1:4" x14ac:dyDescent="0.25">
      <c r="A22" s="3"/>
      <c r="B22" s="90"/>
      <c r="C22" s="90"/>
      <c r="D22" s="90"/>
    </row>
    <row r="23" spans="1:4" x14ac:dyDescent="0.25">
      <c r="A23" s="3" t="s">
        <v>180</v>
      </c>
      <c r="B23" s="15">
        <f>B21-B11</f>
        <v>0</v>
      </c>
      <c r="C23" s="15">
        <f>C21-C11</f>
        <v>21405422.160000011</v>
      </c>
      <c r="D23" s="15">
        <f>D21-D11</f>
        <v>22125480.230000004</v>
      </c>
    </row>
    <row r="24" spans="1:4" x14ac:dyDescent="0.25">
      <c r="A24" s="3"/>
      <c r="B24" s="18"/>
      <c r="C24" s="18"/>
      <c r="D24" s="18"/>
    </row>
    <row r="25" spans="1:4" x14ac:dyDescent="0.25">
      <c r="A25" s="19" t="s">
        <v>181</v>
      </c>
      <c r="B25" s="15">
        <f>B23-B17</f>
        <v>0</v>
      </c>
      <c r="C25" s="15">
        <f>C23-C17</f>
        <v>21405422.160000011</v>
      </c>
      <c r="D25" s="15">
        <f>D23-D17</f>
        <v>22125480.230000004</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21405422.160000011</v>
      </c>
      <c r="D33" s="4">
        <f>D25+D29</f>
        <v>22125480.230000004</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121751600</v>
      </c>
      <c r="C48" s="95">
        <v>61309818.950000003</v>
      </c>
      <c r="D48" s="95">
        <v>61309818.950000003</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172901600</v>
      </c>
      <c r="C53" s="46">
        <v>68022573.879999995</v>
      </c>
      <c r="D53" s="46">
        <v>67302515.810000002</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-51150000</v>
      </c>
      <c r="C57" s="4">
        <f>C48+C49-C53+C55</f>
        <v>-6712754.9299999923</v>
      </c>
      <c r="D57" s="4">
        <f>D48+D49-D53+D55</f>
        <v>-5992696.8599999994</v>
      </c>
    </row>
    <row r="58" spans="1:4" x14ac:dyDescent="0.25">
      <c r="A58" s="24"/>
      <c r="B58" s="25"/>
      <c r="C58" s="25"/>
      <c r="D58" s="25"/>
    </row>
    <row r="59" spans="1:4" x14ac:dyDescent="0.25">
      <c r="A59" s="19" t="s">
        <v>199</v>
      </c>
      <c r="B59" s="4">
        <f>B57-B49</f>
        <v>-51150000</v>
      </c>
      <c r="C59" s="4">
        <f>C57-C49</f>
        <v>-6712754.9299999923</v>
      </c>
      <c r="D59" s="4">
        <f>D57-D49</f>
        <v>-5992696.8599999994</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51150000</v>
      </c>
      <c r="C63" s="97">
        <v>28136927.09</v>
      </c>
      <c r="D63" s="97">
        <v>28136927.09</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18750</v>
      </c>
      <c r="D68" s="93">
        <v>18750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51150000</v>
      </c>
      <c r="C72" s="15">
        <f>C63+C64-C68+C70</f>
        <v>28118177.09</v>
      </c>
      <c r="D72" s="15">
        <f>D63+D64-D68+D70</f>
        <v>28118177.09</v>
      </c>
    </row>
    <row r="73" spans="1:4" x14ac:dyDescent="0.25">
      <c r="A73" s="44"/>
      <c r="B73" s="90"/>
      <c r="C73" s="90"/>
      <c r="D73" s="90"/>
    </row>
    <row r="74" spans="1:4" x14ac:dyDescent="0.25">
      <c r="A74" s="19" t="s">
        <v>202</v>
      </c>
      <c r="B74" s="15">
        <f>B72-B64</f>
        <v>51150000</v>
      </c>
      <c r="C74" s="15">
        <f>C72-C64</f>
        <v>28118177.09</v>
      </c>
      <c r="D74" s="15">
        <f>D72-D64</f>
        <v>28118177.09</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JUNIO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8705000</v>
      </c>
      <c r="C9" s="46">
        <v>0</v>
      </c>
      <c r="D9" s="46">
        <v>8705000</v>
      </c>
      <c r="E9" s="46">
        <v>7119897.7000000002</v>
      </c>
      <c r="F9" s="46">
        <v>7119897.7000000002</v>
      </c>
      <c r="G9" s="46">
        <f>F9-B9</f>
        <v>-1585102.2999999998</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3648800</v>
      </c>
      <c r="C12" s="46">
        <v>0</v>
      </c>
      <c r="D12" s="46">
        <v>3648800</v>
      </c>
      <c r="E12" s="46">
        <v>727229.5399999998</v>
      </c>
      <c r="F12" s="46">
        <v>727229.5399999998</v>
      </c>
      <c r="G12" s="46">
        <f t="shared" si="0"/>
        <v>-2921570.46</v>
      </c>
    </row>
    <row r="13" spans="1:7" x14ac:dyDescent="0.25">
      <c r="A13" s="57" t="s">
        <v>217</v>
      </c>
      <c r="B13" s="59">
        <v>354000</v>
      </c>
      <c r="C13" s="46">
        <v>0</v>
      </c>
      <c r="D13" s="46">
        <v>354000</v>
      </c>
      <c r="E13" s="46">
        <v>56569.039999999994</v>
      </c>
      <c r="F13" s="46">
        <v>56569.039999999994</v>
      </c>
      <c r="G13" s="46">
        <f t="shared" si="0"/>
        <v>-297430.96000000002</v>
      </c>
    </row>
    <row r="14" spans="1:7" x14ac:dyDescent="0.25">
      <c r="A14" s="57" t="s">
        <v>218</v>
      </c>
      <c r="B14" s="59">
        <v>773000</v>
      </c>
      <c r="C14" s="46">
        <v>0</v>
      </c>
      <c r="D14" s="46">
        <v>773000</v>
      </c>
      <c r="E14" s="46">
        <v>608764.12000000011</v>
      </c>
      <c r="F14" s="46">
        <v>608764.12</v>
      </c>
      <c r="G14" s="46">
        <f t="shared" si="0"/>
        <v>-164235.88</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92452800</v>
      </c>
      <c r="C16" s="46">
        <f t="shared" si="1"/>
        <v>51500</v>
      </c>
      <c r="D16" s="46">
        <f t="shared" si="1"/>
        <v>92504300</v>
      </c>
      <c r="E16" s="46">
        <f t="shared" si="1"/>
        <v>48648829.999999993</v>
      </c>
      <c r="F16" s="46">
        <f t="shared" si="1"/>
        <v>48648829.999999993</v>
      </c>
      <c r="G16" s="46">
        <f t="shared" si="1"/>
        <v>-43803970.000000007</v>
      </c>
    </row>
    <row r="17" spans="1:7" x14ac:dyDescent="0.25">
      <c r="A17" s="76" t="s">
        <v>221</v>
      </c>
      <c r="B17" s="59">
        <v>43575000</v>
      </c>
      <c r="C17" s="46">
        <v>-197897</v>
      </c>
      <c r="D17" s="46">
        <v>43377103</v>
      </c>
      <c r="E17" s="46">
        <v>22684948.629999999</v>
      </c>
      <c r="F17" s="46">
        <v>22684948.629999999</v>
      </c>
      <c r="G17" s="46">
        <f>F17-B17</f>
        <v>-20890051.370000001</v>
      </c>
    </row>
    <row r="18" spans="1:7" x14ac:dyDescent="0.25">
      <c r="A18" s="76" t="s">
        <v>222</v>
      </c>
      <c r="B18" s="59">
        <v>38430000</v>
      </c>
      <c r="C18" s="46">
        <v>331700</v>
      </c>
      <c r="D18" s="46">
        <v>38761700</v>
      </c>
      <c r="E18" s="46">
        <v>20785699</v>
      </c>
      <c r="F18" s="46">
        <v>20785699</v>
      </c>
      <c r="G18" s="46">
        <f t="shared" ref="G18:G27" si="2">F18-B18</f>
        <v>-17644301</v>
      </c>
    </row>
    <row r="19" spans="1:7" x14ac:dyDescent="0.25">
      <c r="A19" s="76" t="s">
        <v>223</v>
      </c>
      <c r="B19" s="59">
        <v>1155000</v>
      </c>
      <c r="C19" s="46">
        <v>243561</v>
      </c>
      <c r="D19" s="46">
        <v>1398561</v>
      </c>
      <c r="E19" s="46">
        <v>745728.62000000011</v>
      </c>
      <c r="F19" s="46">
        <v>745728.62</v>
      </c>
      <c r="G19" s="46">
        <f t="shared" si="2"/>
        <v>-409271.38</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2567000</v>
      </c>
      <c r="C22" s="46">
        <v>-122545</v>
      </c>
      <c r="D22" s="46">
        <v>2444455</v>
      </c>
      <c r="E22" s="46">
        <v>1154199.79</v>
      </c>
      <c r="F22" s="46">
        <v>1154199.79</v>
      </c>
      <c r="G22" s="46">
        <f t="shared" si="2"/>
        <v>-1412800.21</v>
      </c>
    </row>
    <row r="23" spans="1:7" x14ac:dyDescent="0.25">
      <c r="A23" s="76" t="s">
        <v>227</v>
      </c>
      <c r="B23" s="68">
        <v>345800</v>
      </c>
      <c r="C23" s="46">
        <v>30219</v>
      </c>
      <c r="D23" s="46">
        <v>376019</v>
      </c>
      <c r="E23" s="46">
        <v>173247.11000000002</v>
      </c>
      <c r="F23" s="46">
        <v>173247.11</v>
      </c>
      <c r="G23" s="46">
        <f t="shared" si="2"/>
        <v>-172552.89</v>
      </c>
    </row>
    <row r="24" spans="1:7" x14ac:dyDescent="0.25">
      <c r="A24" s="76" t="s">
        <v>228</v>
      </c>
      <c r="B24" s="59">
        <v>0</v>
      </c>
      <c r="C24" s="46">
        <v>0</v>
      </c>
      <c r="D24" s="46">
        <v>0</v>
      </c>
      <c r="E24" s="46">
        <v>0</v>
      </c>
      <c r="F24" s="46">
        <v>0</v>
      </c>
      <c r="G24" s="46">
        <f t="shared" si="2"/>
        <v>0</v>
      </c>
    </row>
    <row r="25" spans="1:7" x14ac:dyDescent="0.25">
      <c r="A25" s="76" t="s">
        <v>229</v>
      </c>
      <c r="B25" s="59">
        <v>1410000</v>
      </c>
      <c r="C25" s="46">
        <v>-284685</v>
      </c>
      <c r="D25" s="46">
        <v>1125315</v>
      </c>
      <c r="E25" s="46">
        <v>372107.85000000003</v>
      </c>
      <c r="F25" s="46">
        <v>372107.85</v>
      </c>
      <c r="G25" s="46">
        <f t="shared" si="2"/>
        <v>-1037892.15</v>
      </c>
    </row>
    <row r="26" spans="1:7" x14ac:dyDescent="0.25">
      <c r="A26" s="76" t="s">
        <v>230</v>
      </c>
      <c r="B26" s="59">
        <v>4970000</v>
      </c>
      <c r="C26" s="46">
        <v>51147</v>
      </c>
      <c r="D26" s="46">
        <v>5021147</v>
      </c>
      <c r="E26" s="46">
        <v>2732899</v>
      </c>
      <c r="F26" s="46">
        <v>2732899</v>
      </c>
      <c r="G26" s="46">
        <f t="shared" si="2"/>
        <v>-2237101</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913000</v>
      </c>
      <c r="C28" s="46">
        <f t="shared" si="3"/>
        <v>159317</v>
      </c>
      <c r="D28" s="46">
        <f t="shared" si="3"/>
        <v>1072317</v>
      </c>
      <c r="E28" s="46">
        <f t="shared" si="3"/>
        <v>776749.46</v>
      </c>
      <c r="F28" s="46">
        <f t="shared" si="3"/>
        <v>776749.46</v>
      </c>
      <c r="G28" s="46">
        <f t="shared" si="3"/>
        <v>-136250.53999999998</v>
      </c>
    </row>
    <row r="29" spans="1:7" x14ac:dyDescent="0.25">
      <c r="A29" s="76" t="s">
        <v>233</v>
      </c>
      <c r="B29" s="59">
        <v>3000</v>
      </c>
      <c r="C29" s="46">
        <v>-3000</v>
      </c>
      <c r="D29" s="46">
        <v>0</v>
      </c>
      <c r="E29" s="46">
        <v>2171.9899999999998</v>
      </c>
      <c r="F29" s="46">
        <v>2171.9899999999998</v>
      </c>
      <c r="G29" s="46">
        <f>F29-B29</f>
        <v>-828.01000000000022</v>
      </c>
    </row>
    <row r="30" spans="1:7" x14ac:dyDescent="0.25">
      <c r="A30" s="76" t="s">
        <v>234</v>
      </c>
      <c r="B30" s="59">
        <v>110000</v>
      </c>
      <c r="C30" s="46">
        <v>-870</v>
      </c>
      <c r="D30" s="46">
        <v>109130</v>
      </c>
      <c r="E30" s="46">
        <v>219983.68</v>
      </c>
      <c r="F30" s="46">
        <v>219983.68</v>
      </c>
      <c r="G30" s="46">
        <f t="shared" ref="G30:G34" si="4">F30-B30</f>
        <v>109983.67999999999</v>
      </c>
    </row>
    <row r="31" spans="1:7" x14ac:dyDescent="0.25">
      <c r="A31" s="76" t="s">
        <v>235</v>
      </c>
      <c r="B31" s="59">
        <v>800000</v>
      </c>
      <c r="C31" s="46">
        <v>-56832</v>
      </c>
      <c r="D31" s="46">
        <v>743168</v>
      </c>
      <c r="E31" s="46">
        <v>149314.83000000002</v>
      </c>
      <c r="F31" s="46">
        <v>149314.82999999999</v>
      </c>
      <c r="G31" s="46">
        <f t="shared" si="4"/>
        <v>-650685.17000000004</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220019</v>
      </c>
      <c r="D33" s="46">
        <v>220019</v>
      </c>
      <c r="E33" s="46">
        <v>405278.95999999996</v>
      </c>
      <c r="F33" s="46">
        <v>405278.96</v>
      </c>
      <c r="G33" s="46">
        <f t="shared" si="4"/>
        <v>405278.96</v>
      </c>
    </row>
    <row r="34" spans="1:7" ht="14.45" customHeight="1" x14ac:dyDescent="0.25">
      <c r="A34" s="57" t="s">
        <v>238</v>
      </c>
      <c r="B34" s="59">
        <v>14905000</v>
      </c>
      <c r="C34" s="46">
        <v>3714563.54</v>
      </c>
      <c r="D34" s="46">
        <v>18619563.539999999</v>
      </c>
      <c r="E34" s="46">
        <v>3371779.09</v>
      </c>
      <c r="F34" s="46">
        <v>3371779.09</v>
      </c>
      <c r="G34" s="46">
        <f t="shared" si="4"/>
        <v>-11533220.91</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121751600</v>
      </c>
      <c r="C41" s="4">
        <f t="shared" si="7"/>
        <v>3925380.54</v>
      </c>
      <c r="D41" s="4">
        <f t="shared" si="7"/>
        <v>125676980.53999999</v>
      </c>
      <c r="E41" s="4">
        <f t="shared" si="7"/>
        <v>61309818.949999988</v>
      </c>
      <c r="F41" s="4">
        <f t="shared" si="7"/>
        <v>61309818.949999988</v>
      </c>
      <c r="G41" s="4">
        <f t="shared" si="7"/>
        <v>-60441781.050000012</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51150000</v>
      </c>
      <c r="C45" s="46">
        <f t="shared" si="8"/>
        <v>-1236422</v>
      </c>
      <c r="D45" s="46">
        <f t="shared" si="8"/>
        <v>49913578</v>
      </c>
      <c r="E45" s="46">
        <f t="shared" si="8"/>
        <v>27389833</v>
      </c>
      <c r="F45" s="46">
        <f t="shared" si="8"/>
        <v>27389833</v>
      </c>
      <c r="G45" s="46">
        <f t="shared" si="8"/>
        <v>-23760167</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25200000</v>
      </c>
      <c r="C48" s="46">
        <v>-2015781</v>
      </c>
      <c r="D48" s="46">
        <v>23184219</v>
      </c>
      <c r="E48" s="46">
        <v>14025151</v>
      </c>
      <c r="F48" s="46">
        <v>14025151</v>
      </c>
      <c r="G48" s="46">
        <f t="shared" si="9"/>
        <v>-11174849</v>
      </c>
    </row>
    <row r="49" spans="1:7" ht="30" x14ac:dyDescent="0.25">
      <c r="A49" s="79" t="s">
        <v>251</v>
      </c>
      <c r="B49" s="59">
        <v>25950000</v>
      </c>
      <c r="C49" s="46">
        <v>779359</v>
      </c>
      <c r="D49" s="46">
        <v>26729359</v>
      </c>
      <c r="E49" s="46">
        <v>13364682</v>
      </c>
      <c r="F49" s="46">
        <v>13364682</v>
      </c>
      <c r="G49" s="46">
        <f t="shared" si="9"/>
        <v>-12585318</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966512.10000000009</v>
      </c>
      <c r="D54" s="46">
        <f t="shared" si="10"/>
        <v>966512.10000000009</v>
      </c>
      <c r="E54" s="46">
        <f t="shared" si="10"/>
        <v>747094.09000000008</v>
      </c>
      <c r="F54" s="46">
        <f t="shared" si="10"/>
        <v>747094.09</v>
      </c>
      <c r="G54" s="46">
        <f t="shared" si="10"/>
        <v>747094.09</v>
      </c>
    </row>
    <row r="55" spans="1:7" x14ac:dyDescent="0.25">
      <c r="A55" s="80" t="s">
        <v>257</v>
      </c>
      <c r="B55" s="59">
        <v>0</v>
      </c>
      <c r="C55" s="46">
        <v>0</v>
      </c>
      <c r="D55" s="46">
        <v>0</v>
      </c>
      <c r="E55" s="46">
        <v>0</v>
      </c>
      <c r="F55" s="46">
        <v>0</v>
      </c>
      <c r="G55" s="46">
        <f>F55-B55</f>
        <v>0</v>
      </c>
    </row>
    <row r="56" spans="1:7" x14ac:dyDescent="0.25">
      <c r="A56" s="79" t="s">
        <v>258</v>
      </c>
      <c r="B56" s="59">
        <v>0</v>
      </c>
      <c r="C56" s="46">
        <v>966512.10000000009</v>
      </c>
      <c r="D56" s="46">
        <v>966512.10000000009</v>
      </c>
      <c r="E56" s="46">
        <v>747094.09000000008</v>
      </c>
      <c r="F56" s="46">
        <v>747094.09</v>
      </c>
      <c r="G56" s="46">
        <f t="shared" ref="G56:G58" si="11">F56-B56</f>
        <v>747094.09</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51150000</v>
      </c>
      <c r="C65" s="4">
        <f t="shared" si="14"/>
        <v>-269909.89999999991</v>
      </c>
      <c r="D65" s="4">
        <f t="shared" si="14"/>
        <v>50880090.100000001</v>
      </c>
      <c r="E65" s="4">
        <f t="shared" si="14"/>
        <v>28136927.09</v>
      </c>
      <c r="F65" s="4">
        <f t="shared" si="14"/>
        <v>28136927.09</v>
      </c>
      <c r="G65" s="4">
        <f t="shared" si="14"/>
        <v>-23013072.91</v>
      </c>
    </row>
    <row r="66" spans="1:7" x14ac:dyDescent="0.25">
      <c r="A66" s="44"/>
      <c r="B66" s="48"/>
      <c r="C66" s="48"/>
      <c r="D66" s="48"/>
      <c r="E66" s="48"/>
      <c r="F66" s="48"/>
      <c r="G66" s="48"/>
    </row>
    <row r="67" spans="1:7" x14ac:dyDescent="0.25">
      <c r="A67" s="3" t="s">
        <v>267</v>
      </c>
      <c r="B67" s="4">
        <v>0</v>
      </c>
      <c r="C67" s="4">
        <v>12637060.76</v>
      </c>
      <c r="D67" s="4">
        <v>12637060.76</v>
      </c>
      <c r="E67" s="4">
        <v>0</v>
      </c>
      <c r="F67" s="4">
        <v>0</v>
      </c>
      <c r="G67" s="4">
        <f t="shared" ref="B67:G67" si="15">G68</f>
        <v>0</v>
      </c>
    </row>
    <row r="68" spans="1:7" x14ac:dyDescent="0.25">
      <c r="A68" s="57" t="s">
        <v>268</v>
      </c>
      <c r="B68" s="59">
        <v>0</v>
      </c>
      <c r="C68" s="46">
        <v>12637060.76</v>
      </c>
      <c r="D68" s="46">
        <v>12637060.76</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172901600</v>
      </c>
      <c r="C70" s="4">
        <f t="shared" si="16"/>
        <v>16292531.4</v>
      </c>
      <c r="D70" s="4">
        <f t="shared" si="16"/>
        <v>189194131.39999998</v>
      </c>
      <c r="E70" s="4">
        <f t="shared" si="16"/>
        <v>89446746.039999992</v>
      </c>
      <c r="F70" s="4">
        <f t="shared" si="16"/>
        <v>89446746.039999992</v>
      </c>
      <c r="G70" s="4">
        <f t="shared" si="16"/>
        <v>-83454853.960000008</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12637060.76</v>
      </c>
      <c r="D73" s="46">
        <v>12637060.76</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12637060.76</v>
      </c>
      <c r="D75" s="4">
        <f t="shared" si="17"/>
        <v>12637060.76</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MUNICIPIO DOCTOR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JUNIO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172901599.99999997</v>
      </c>
      <c r="C9" s="82">
        <f t="shared" si="0"/>
        <v>17877875.710000005</v>
      </c>
      <c r="D9" s="82">
        <f t="shared" si="0"/>
        <v>190779475.70999998</v>
      </c>
      <c r="E9" s="82">
        <f t="shared" si="0"/>
        <v>68022573.879999995</v>
      </c>
      <c r="F9" s="82">
        <f t="shared" si="0"/>
        <v>67302515.810000002</v>
      </c>
      <c r="G9" s="82">
        <f t="shared" si="0"/>
        <v>122756901.83</v>
      </c>
    </row>
    <row r="10" spans="1:7" x14ac:dyDescent="0.25">
      <c r="A10" s="83" t="s">
        <v>284</v>
      </c>
      <c r="B10" s="82">
        <f t="shared" ref="B10:G10" si="1">SUM(B11:B17)</f>
        <v>67310146.609999999</v>
      </c>
      <c r="C10" s="82">
        <f t="shared" si="1"/>
        <v>193282.83</v>
      </c>
      <c r="D10" s="82">
        <f t="shared" si="1"/>
        <v>67503429.439999998</v>
      </c>
      <c r="E10" s="82">
        <f t="shared" si="1"/>
        <v>27298769.839999996</v>
      </c>
      <c r="F10" s="82">
        <f t="shared" si="1"/>
        <v>27275411.769999996</v>
      </c>
      <c r="G10" s="82">
        <f t="shared" si="1"/>
        <v>40204659.600000001</v>
      </c>
    </row>
    <row r="11" spans="1:7" x14ac:dyDescent="0.25">
      <c r="A11" s="84" t="s">
        <v>285</v>
      </c>
      <c r="B11" s="73">
        <v>49867307.579999998</v>
      </c>
      <c r="C11" s="73">
        <v>-60845.670000000013</v>
      </c>
      <c r="D11" s="73">
        <v>49806461.909999996</v>
      </c>
      <c r="E11" s="73">
        <v>23136350.359999999</v>
      </c>
      <c r="F11" s="73">
        <v>23112992.479999997</v>
      </c>
      <c r="G11" s="73">
        <f>D11-E11</f>
        <v>26670111.549999997</v>
      </c>
    </row>
    <row r="12" spans="1:7" x14ac:dyDescent="0.25">
      <c r="A12" s="84" t="s">
        <v>286</v>
      </c>
      <c r="B12" s="73">
        <v>2145930</v>
      </c>
      <c r="C12" s="73">
        <v>-60680</v>
      </c>
      <c r="D12" s="73">
        <v>2085250</v>
      </c>
      <c r="E12" s="73">
        <v>919433.58000000007</v>
      </c>
      <c r="F12" s="73">
        <v>919433.58</v>
      </c>
      <c r="G12" s="73">
        <f t="shared" ref="G12:G17" si="2">D12-E12</f>
        <v>1165816.42</v>
      </c>
    </row>
    <row r="13" spans="1:7" x14ac:dyDescent="0.25">
      <c r="A13" s="84" t="s">
        <v>287</v>
      </c>
      <c r="B13" s="73">
        <v>10905940.139999999</v>
      </c>
      <c r="C13" s="73">
        <v>36808.5</v>
      </c>
      <c r="D13" s="73">
        <v>10942748.639999999</v>
      </c>
      <c r="E13" s="73">
        <v>2024798.43</v>
      </c>
      <c r="F13" s="73">
        <v>2024798.43</v>
      </c>
      <c r="G13" s="73">
        <f t="shared" si="2"/>
        <v>8917950.209999999</v>
      </c>
    </row>
    <row r="14" spans="1:7" x14ac:dyDescent="0.25">
      <c r="A14" s="84" t="s">
        <v>288</v>
      </c>
      <c r="B14" s="73">
        <v>430000</v>
      </c>
      <c r="C14" s="73">
        <v>-20000</v>
      </c>
      <c r="D14" s="73">
        <v>410000</v>
      </c>
      <c r="E14" s="73">
        <v>0</v>
      </c>
      <c r="F14" s="73">
        <v>0</v>
      </c>
      <c r="G14" s="73">
        <f t="shared" si="2"/>
        <v>410000</v>
      </c>
    </row>
    <row r="15" spans="1:7" x14ac:dyDescent="0.25">
      <c r="A15" s="84" t="s">
        <v>289</v>
      </c>
      <c r="B15" s="73">
        <v>2653706.42</v>
      </c>
      <c r="C15" s="73">
        <v>298000</v>
      </c>
      <c r="D15" s="73">
        <v>2951706.42</v>
      </c>
      <c r="E15" s="73">
        <v>1218187.4700000002</v>
      </c>
      <c r="F15" s="73">
        <v>1218187.28</v>
      </c>
      <c r="G15" s="73">
        <f t="shared" si="2"/>
        <v>1733518.9499999997</v>
      </c>
    </row>
    <row r="16" spans="1:7" x14ac:dyDescent="0.25">
      <c r="A16" s="84" t="s">
        <v>290</v>
      </c>
      <c r="B16" s="73">
        <v>1307262.47</v>
      </c>
      <c r="C16" s="73">
        <v>0</v>
      </c>
      <c r="D16" s="73">
        <v>1307262.47</v>
      </c>
      <c r="E16" s="73">
        <v>0</v>
      </c>
      <c r="F16" s="73">
        <v>0</v>
      </c>
      <c r="G16" s="73">
        <f t="shared" si="2"/>
        <v>1307262.47</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10570910.74</v>
      </c>
      <c r="C18" s="82">
        <f t="shared" si="3"/>
        <v>-284030.33999999997</v>
      </c>
      <c r="D18" s="82">
        <f t="shared" si="3"/>
        <v>10286880.4</v>
      </c>
      <c r="E18" s="82">
        <f t="shared" si="3"/>
        <v>4490261.38</v>
      </c>
      <c r="F18" s="82">
        <f t="shared" si="3"/>
        <v>4490261.38</v>
      </c>
      <c r="G18" s="82">
        <f t="shared" si="3"/>
        <v>5796619.0200000005</v>
      </c>
    </row>
    <row r="19" spans="1:7" x14ac:dyDescent="0.25">
      <c r="A19" s="84" t="s">
        <v>293</v>
      </c>
      <c r="B19" s="73">
        <v>1415600</v>
      </c>
      <c r="C19" s="73">
        <v>-48554.34</v>
      </c>
      <c r="D19" s="73">
        <v>1367045.66</v>
      </c>
      <c r="E19" s="73">
        <v>402893.81999999995</v>
      </c>
      <c r="F19" s="73">
        <v>402893.81999999995</v>
      </c>
      <c r="G19" s="73">
        <f>D19-E19</f>
        <v>964151.84</v>
      </c>
    </row>
    <row r="20" spans="1:7" x14ac:dyDescent="0.25">
      <c r="A20" s="84" t="s">
        <v>294</v>
      </c>
      <c r="B20" s="73">
        <v>583200</v>
      </c>
      <c r="C20" s="73">
        <v>-10000</v>
      </c>
      <c r="D20" s="73">
        <v>573200</v>
      </c>
      <c r="E20" s="73">
        <v>139789.72</v>
      </c>
      <c r="F20" s="73">
        <v>139789.72</v>
      </c>
      <c r="G20" s="73">
        <f t="shared" ref="G20:G27" si="4">D20-E20</f>
        <v>433410.28</v>
      </c>
    </row>
    <row r="21" spans="1:7" x14ac:dyDescent="0.25">
      <c r="A21" s="84" t="s">
        <v>295</v>
      </c>
      <c r="B21" s="73">
        <v>0</v>
      </c>
      <c r="C21" s="73">
        <v>0</v>
      </c>
      <c r="D21" s="73">
        <v>0</v>
      </c>
      <c r="E21" s="73">
        <v>0</v>
      </c>
      <c r="F21" s="73">
        <v>0</v>
      </c>
      <c r="G21" s="73">
        <f t="shared" si="4"/>
        <v>0</v>
      </c>
    </row>
    <row r="22" spans="1:7" x14ac:dyDescent="0.25">
      <c r="A22" s="84" t="s">
        <v>296</v>
      </c>
      <c r="B22" s="73">
        <v>1335600</v>
      </c>
      <c r="C22" s="73">
        <v>-191000</v>
      </c>
      <c r="D22" s="73">
        <v>1144600</v>
      </c>
      <c r="E22" s="73">
        <v>324450.27</v>
      </c>
      <c r="F22" s="73">
        <v>324450.27</v>
      </c>
      <c r="G22" s="73">
        <f t="shared" si="4"/>
        <v>820149.73</v>
      </c>
    </row>
    <row r="23" spans="1:7" x14ac:dyDescent="0.25">
      <c r="A23" s="84" t="s">
        <v>297</v>
      </c>
      <c r="B23" s="73">
        <v>205000</v>
      </c>
      <c r="C23" s="73">
        <v>35000</v>
      </c>
      <c r="D23" s="73">
        <v>240000</v>
      </c>
      <c r="E23" s="73">
        <v>131792.01</v>
      </c>
      <c r="F23" s="73">
        <v>131792.01</v>
      </c>
      <c r="G23" s="73">
        <f t="shared" si="4"/>
        <v>108207.98999999999</v>
      </c>
    </row>
    <row r="24" spans="1:7" x14ac:dyDescent="0.25">
      <c r="A24" s="84" t="s">
        <v>298</v>
      </c>
      <c r="B24" s="73">
        <v>5930590.7400000002</v>
      </c>
      <c r="C24" s="73">
        <v>-12500</v>
      </c>
      <c r="D24" s="73">
        <v>5918090.7400000002</v>
      </c>
      <c r="E24" s="73">
        <v>3237203.9399999995</v>
      </c>
      <c r="F24" s="73">
        <v>3237203.9399999995</v>
      </c>
      <c r="G24" s="73">
        <f t="shared" si="4"/>
        <v>2680886.8000000007</v>
      </c>
    </row>
    <row r="25" spans="1:7" x14ac:dyDescent="0.25">
      <c r="A25" s="84" t="s">
        <v>299</v>
      </c>
      <c r="B25" s="73">
        <v>975920</v>
      </c>
      <c r="C25" s="73">
        <v>-126976</v>
      </c>
      <c r="D25" s="73">
        <v>848944</v>
      </c>
      <c r="E25" s="73">
        <v>118540.79999999999</v>
      </c>
      <c r="F25" s="73">
        <v>118540.79999999999</v>
      </c>
      <c r="G25" s="73">
        <f t="shared" si="4"/>
        <v>730403.2</v>
      </c>
    </row>
    <row r="26" spans="1:7" x14ac:dyDescent="0.25">
      <c r="A26" s="84" t="s">
        <v>300</v>
      </c>
      <c r="B26" s="73">
        <v>0</v>
      </c>
      <c r="C26" s="73">
        <v>0</v>
      </c>
      <c r="D26" s="73">
        <v>0</v>
      </c>
      <c r="E26" s="73">
        <v>0</v>
      </c>
      <c r="F26" s="73">
        <v>0</v>
      </c>
      <c r="G26" s="73">
        <f t="shared" si="4"/>
        <v>0</v>
      </c>
    </row>
    <row r="27" spans="1:7" x14ac:dyDescent="0.25">
      <c r="A27" s="84" t="s">
        <v>301</v>
      </c>
      <c r="B27" s="73">
        <v>125000</v>
      </c>
      <c r="C27" s="73">
        <v>70000</v>
      </c>
      <c r="D27" s="73">
        <v>195000</v>
      </c>
      <c r="E27" s="73">
        <v>135590.82</v>
      </c>
      <c r="F27" s="73">
        <v>135590.82</v>
      </c>
      <c r="G27" s="73">
        <f t="shared" si="4"/>
        <v>59409.179999999993</v>
      </c>
    </row>
    <row r="28" spans="1:7" x14ac:dyDescent="0.25">
      <c r="A28" s="83" t="s">
        <v>302</v>
      </c>
      <c r="B28" s="82">
        <f t="shared" ref="B28:G28" si="5">SUM(B29:B37)</f>
        <v>31188864.600000001</v>
      </c>
      <c r="C28" s="82">
        <f t="shared" si="5"/>
        <v>1485446.51</v>
      </c>
      <c r="D28" s="82">
        <f t="shared" si="5"/>
        <v>32674311.109999999</v>
      </c>
      <c r="E28" s="82">
        <f t="shared" si="5"/>
        <v>9527182.5700000003</v>
      </c>
      <c r="F28" s="82">
        <f t="shared" si="5"/>
        <v>8993582.5700000003</v>
      </c>
      <c r="G28" s="82">
        <f t="shared" si="5"/>
        <v>23147128.539999999</v>
      </c>
    </row>
    <row r="29" spans="1:7" x14ac:dyDescent="0.25">
      <c r="A29" s="84" t="s">
        <v>303</v>
      </c>
      <c r="B29" s="73">
        <v>7769327.1900000004</v>
      </c>
      <c r="C29" s="73">
        <v>36000</v>
      </c>
      <c r="D29" s="73">
        <v>7805327.1900000004</v>
      </c>
      <c r="E29" s="73">
        <v>465806.21</v>
      </c>
      <c r="F29" s="73">
        <v>465806.21</v>
      </c>
      <c r="G29" s="73">
        <f>D29-E29</f>
        <v>7339520.9800000004</v>
      </c>
    </row>
    <row r="30" spans="1:7" x14ac:dyDescent="0.25">
      <c r="A30" s="84" t="s">
        <v>304</v>
      </c>
      <c r="B30" s="73">
        <v>709600</v>
      </c>
      <c r="C30" s="73">
        <v>631000</v>
      </c>
      <c r="D30" s="73">
        <v>1340600</v>
      </c>
      <c r="E30" s="73">
        <v>574190.86</v>
      </c>
      <c r="F30" s="73">
        <v>574190.86</v>
      </c>
      <c r="G30" s="73">
        <f t="shared" ref="G30:G37" si="6">D30-E30</f>
        <v>766409.14</v>
      </c>
    </row>
    <row r="31" spans="1:7" x14ac:dyDescent="0.25">
      <c r="A31" s="84" t="s">
        <v>305</v>
      </c>
      <c r="B31" s="73">
        <v>3963905.73</v>
      </c>
      <c r="C31" s="73">
        <v>-1219297.03</v>
      </c>
      <c r="D31" s="73">
        <v>2744608.7</v>
      </c>
      <c r="E31" s="73">
        <v>1201394.52</v>
      </c>
      <c r="F31" s="73">
        <v>667794.52</v>
      </c>
      <c r="G31" s="73">
        <f t="shared" si="6"/>
        <v>1543214.1800000002</v>
      </c>
    </row>
    <row r="32" spans="1:7" x14ac:dyDescent="0.25">
      <c r="A32" s="84" t="s">
        <v>306</v>
      </c>
      <c r="B32" s="73">
        <v>1004000</v>
      </c>
      <c r="C32" s="73">
        <v>48000</v>
      </c>
      <c r="D32" s="73">
        <v>1052000</v>
      </c>
      <c r="E32" s="73">
        <v>506533.40999999992</v>
      </c>
      <c r="F32" s="73">
        <v>506533.40999999992</v>
      </c>
      <c r="G32" s="73">
        <f t="shared" si="6"/>
        <v>545466.59000000008</v>
      </c>
    </row>
    <row r="33" spans="1:7" ht="14.45" customHeight="1" x14ac:dyDescent="0.25">
      <c r="A33" s="84" t="s">
        <v>307</v>
      </c>
      <c r="B33" s="73">
        <v>2531000</v>
      </c>
      <c r="C33" s="73">
        <v>464283.79</v>
      </c>
      <c r="D33" s="73">
        <v>2995283.79</v>
      </c>
      <c r="E33" s="73">
        <v>918207.77</v>
      </c>
      <c r="F33" s="73">
        <v>918207.77000000014</v>
      </c>
      <c r="G33" s="73">
        <f t="shared" si="6"/>
        <v>2077076.02</v>
      </c>
    </row>
    <row r="34" spans="1:7" ht="14.45" customHeight="1" x14ac:dyDescent="0.25">
      <c r="A34" s="84" t="s">
        <v>308</v>
      </c>
      <c r="B34" s="73">
        <v>816200</v>
      </c>
      <c r="C34" s="73">
        <v>-5320</v>
      </c>
      <c r="D34" s="73">
        <v>810880</v>
      </c>
      <c r="E34" s="73">
        <v>227219.98</v>
      </c>
      <c r="F34" s="73">
        <v>227219.98</v>
      </c>
      <c r="G34" s="73">
        <f t="shared" si="6"/>
        <v>583660.02</v>
      </c>
    </row>
    <row r="35" spans="1:7" ht="14.45" customHeight="1" x14ac:dyDescent="0.25">
      <c r="A35" s="84" t="s">
        <v>309</v>
      </c>
      <c r="B35" s="73">
        <v>643400</v>
      </c>
      <c r="C35" s="73">
        <v>-34810.120000000003</v>
      </c>
      <c r="D35" s="73">
        <v>608589.88</v>
      </c>
      <c r="E35" s="73">
        <v>102611.18000000001</v>
      </c>
      <c r="F35" s="73">
        <v>102611.18000000001</v>
      </c>
      <c r="G35" s="73">
        <f t="shared" si="6"/>
        <v>505978.7</v>
      </c>
    </row>
    <row r="36" spans="1:7" ht="14.45" customHeight="1" x14ac:dyDescent="0.25">
      <c r="A36" s="84" t="s">
        <v>310</v>
      </c>
      <c r="B36" s="73">
        <v>11114000</v>
      </c>
      <c r="C36" s="73">
        <v>1494076.6400000001</v>
      </c>
      <c r="D36" s="73">
        <v>12608076.640000001</v>
      </c>
      <c r="E36" s="73">
        <v>4916811.4600000009</v>
      </c>
      <c r="F36" s="73">
        <v>4916811.4600000009</v>
      </c>
      <c r="G36" s="73">
        <f t="shared" si="6"/>
        <v>7691265.1799999997</v>
      </c>
    </row>
    <row r="37" spans="1:7" ht="14.45" customHeight="1" x14ac:dyDescent="0.25">
      <c r="A37" s="84" t="s">
        <v>311</v>
      </c>
      <c r="B37" s="73">
        <v>2637431.6800000002</v>
      </c>
      <c r="C37" s="73">
        <v>71513.23000000001</v>
      </c>
      <c r="D37" s="73">
        <v>2708944.91</v>
      </c>
      <c r="E37" s="73">
        <v>614407.18000000005</v>
      </c>
      <c r="F37" s="73">
        <v>614407.18000000005</v>
      </c>
      <c r="G37" s="73">
        <f t="shared" si="6"/>
        <v>2094537.73</v>
      </c>
    </row>
    <row r="38" spans="1:7" x14ac:dyDescent="0.25">
      <c r="A38" s="83" t="s">
        <v>312</v>
      </c>
      <c r="B38" s="82">
        <f t="shared" ref="B38:G38" si="7">SUM(B39:B47)</f>
        <v>24604511.289999999</v>
      </c>
      <c r="C38" s="82">
        <f t="shared" si="7"/>
        <v>2781933.71</v>
      </c>
      <c r="D38" s="82">
        <f t="shared" si="7"/>
        <v>27386445</v>
      </c>
      <c r="E38" s="82">
        <f t="shared" si="7"/>
        <v>12854698.220000001</v>
      </c>
      <c r="F38" s="82">
        <f t="shared" si="7"/>
        <v>12691598.220000001</v>
      </c>
      <c r="G38" s="82">
        <f t="shared" si="7"/>
        <v>14531746.779999999</v>
      </c>
    </row>
    <row r="39" spans="1:7" x14ac:dyDescent="0.25">
      <c r="A39" s="84" t="s">
        <v>313</v>
      </c>
      <c r="B39" s="73">
        <v>15957488</v>
      </c>
      <c r="C39" s="73">
        <v>2593433.71</v>
      </c>
      <c r="D39" s="73">
        <v>18550921.710000001</v>
      </c>
      <c r="E39" s="73">
        <v>9426764.0500000007</v>
      </c>
      <c r="F39" s="73">
        <v>9263664.0500000007</v>
      </c>
      <c r="G39" s="73">
        <f>D39-E39</f>
        <v>9124157.6600000001</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8542319.7899999991</v>
      </c>
      <c r="C42" s="73">
        <v>188500</v>
      </c>
      <c r="D42" s="73">
        <v>8730819.7899999991</v>
      </c>
      <c r="E42" s="73">
        <v>3409966.5700000003</v>
      </c>
      <c r="F42" s="73">
        <v>3409966.5700000003</v>
      </c>
      <c r="G42" s="73">
        <f t="shared" si="8"/>
        <v>5320853.2199999988</v>
      </c>
    </row>
    <row r="43" spans="1:7" x14ac:dyDescent="0.25">
      <c r="A43" s="84" t="s">
        <v>317</v>
      </c>
      <c r="B43" s="73">
        <v>104703.5</v>
      </c>
      <c r="C43" s="73">
        <v>0</v>
      </c>
      <c r="D43" s="73">
        <v>104703.5</v>
      </c>
      <c r="E43" s="73">
        <v>17967.599999999999</v>
      </c>
      <c r="F43" s="73">
        <v>17967.599999999999</v>
      </c>
      <c r="G43" s="73">
        <f t="shared" si="8"/>
        <v>86735.9</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2348250</v>
      </c>
      <c r="C48" s="82">
        <f t="shared" si="9"/>
        <v>1484451.21</v>
      </c>
      <c r="D48" s="82">
        <f t="shared" si="9"/>
        <v>3832701.21</v>
      </c>
      <c r="E48" s="82">
        <f t="shared" si="9"/>
        <v>385158.07999999996</v>
      </c>
      <c r="F48" s="82">
        <f t="shared" si="9"/>
        <v>385158.07999999996</v>
      </c>
      <c r="G48" s="82">
        <f t="shared" si="9"/>
        <v>3447543.13</v>
      </c>
    </row>
    <row r="49" spans="1:7" x14ac:dyDescent="0.25">
      <c r="A49" s="84" t="s">
        <v>323</v>
      </c>
      <c r="B49" s="73">
        <v>1143250</v>
      </c>
      <c r="C49" s="73">
        <v>219451.21</v>
      </c>
      <c r="D49" s="73">
        <v>1362701.21</v>
      </c>
      <c r="E49" s="73">
        <v>331180.96999999997</v>
      </c>
      <c r="F49" s="73">
        <v>331180.96999999997</v>
      </c>
      <c r="G49" s="73">
        <f>D49-E49</f>
        <v>1031520.24</v>
      </c>
    </row>
    <row r="50" spans="1:7" x14ac:dyDescent="0.25">
      <c r="A50" s="84" t="s">
        <v>324</v>
      </c>
      <c r="B50" s="73">
        <v>50000</v>
      </c>
      <c r="C50" s="73">
        <v>15000</v>
      </c>
      <c r="D50" s="73">
        <v>65000</v>
      </c>
      <c r="E50" s="73">
        <v>23112.370000000003</v>
      </c>
      <c r="F50" s="73">
        <v>23112.370000000003</v>
      </c>
      <c r="G50" s="73">
        <f t="shared" ref="G50:G57" si="10">D50-E50</f>
        <v>41887.629999999997</v>
      </c>
    </row>
    <row r="51" spans="1:7" x14ac:dyDescent="0.25">
      <c r="A51" s="84" t="s">
        <v>325</v>
      </c>
      <c r="B51" s="73">
        <v>30000</v>
      </c>
      <c r="C51" s="73">
        <v>0</v>
      </c>
      <c r="D51" s="73">
        <v>30000</v>
      </c>
      <c r="E51" s="73">
        <v>0</v>
      </c>
      <c r="F51" s="73">
        <v>0</v>
      </c>
      <c r="G51" s="73">
        <f t="shared" si="10"/>
        <v>30000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175000</v>
      </c>
      <c r="C54" s="73">
        <v>150000</v>
      </c>
      <c r="D54" s="73">
        <v>325000</v>
      </c>
      <c r="E54" s="73">
        <v>30864.74</v>
      </c>
      <c r="F54" s="73">
        <v>30864.74</v>
      </c>
      <c r="G54" s="73">
        <f t="shared" si="10"/>
        <v>294135.26</v>
      </c>
    </row>
    <row r="55" spans="1:7" x14ac:dyDescent="0.25">
      <c r="A55" s="84" t="s">
        <v>329</v>
      </c>
      <c r="B55" s="73">
        <v>0</v>
      </c>
      <c r="C55" s="73">
        <v>0</v>
      </c>
      <c r="D55" s="73">
        <v>0</v>
      </c>
      <c r="E55" s="73">
        <v>0</v>
      </c>
      <c r="F55" s="73">
        <v>0</v>
      </c>
      <c r="G55" s="73">
        <f t="shared" si="10"/>
        <v>0</v>
      </c>
    </row>
    <row r="56" spans="1:7" x14ac:dyDescent="0.25">
      <c r="A56" s="84" t="s">
        <v>330</v>
      </c>
      <c r="B56" s="73">
        <v>700000</v>
      </c>
      <c r="C56" s="73">
        <v>1200000</v>
      </c>
      <c r="D56" s="73">
        <v>1900000</v>
      </c>
      <c r="E56" s="73">
        <v>0</v>
      </c>
      <c r="F56" s="73">
        <v>0</v>
      </c>
      <c r="G56" s="73">
        <f t="shared" si="10"/>
        <v>1900000</v>
      </c>
    </row>
    <row r="57" spans="1:7" x14ac:dyDescent="0.25">
      <c r="A57" s="84" t="s">
        <v>331</v>
      </c>
      <c r="B57" s="73">
        <v>250000</v>
      </c>
      <c r="C57" s="73">
        <v>-100000</v>
      </c>
      <c r="D57" s="73">
        <v>150000</v>
      </c>
      <c r="E57" s="73">
        <v>0</v>
      </c>
      <c r="F57" s="73">
        <v>0</v>
      </c>
      <c r="G57" s="73">
        <f t="shared" si="10"/>
        <v>150000</v>
      </c>
    </row>
    <row r="58" spans="1:7" x14ac:dyDescent="0.25">
      <c r="A58" s="83" t="s">
        <v>332</v>
      </c>
      <c r="B58" s="82">
        <f t="shared" ref="B58:G58" si="11">SUM(B59:B61)</f>
        <v>34234000.000000007</v>
      </c>
      <c r="C58" s="82">
        <f t="shared" si="11"/>
        <v>12552137.670000002</v>
      </c>
      <c r="D58" s="82">
        <f t="shared" si="11"/>
        <v>46786137.670000002</v>
      </c>
      <c r="E58" s="82">
        <f t="shared" si="11"/>
        <v>13369753.790000001</v>
      </c>
      <c r="F58" s="82">
        <f t="shared" si="11"/>
        <v>13369753.790000001</v>
      </c>
      <c r="G58" s="82">
        <f t="shared" si="11"/>
        <v>33416383.880000006</v>
      </c>
    </row>
    <row r="59" spans="1:7" x14ac:dyDescent="0.25">
      <c r="A59" s="84" t="s">
        <v>333</v>
      </c>
      <c r="B59" s="73">
        <v>31508991.570000004</v>
      </c>
      <c r="C59" s="73">
        <v>12567441.090000002</v>
      </c>
      <c r="D59" s="73">
        <v>44076432.660000004</v>
      </c>
      <c r="E59" s="73">
        <v>13369753.790000001</v>
      </c>
      <c r="F59" s="73">
        <v>13369753.790000001</v>
      </c>
      <c r="G59" s="73">
        <f>D59-E59</f>
        <v>30706678.870000005</v>
      </c>
    </row>
    <row r="60" spans="1:7" x14ac:dyDescent="0.25">
      <c r="A60" s="84" t="s">
        <v>334</v>
      </c>
      <c r="B60" s="73">
        <v>2725008.43</v>
      </c>
      <c r="C60" s="73">
        <v>-15303.420000000042</v>
      </c>
      <c r="D60" s="73">
        <v>2709705.0100000002</v>
      </c>
      <c r="E60" s="73">
        <v>0</v>
      </c>
      <c r="F60" s="73">
        <v>0</v>
      </c>
      <c r="G60" s="73">
        <f t="shared" ref="G60:G61" si="12">D60-E60</f>
        <v>2709705.0100000002</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2394916.7599999998</v>
      </c>
      <c r="C62" s="82">
        <f t="shared" si="13"/>
        <v>-354095.87999999989</v>
      </c>
      <c r="D62" s="82">
        <f t="shared" si="13"/>
        <v>2040820.88</v>
      </c>
      <c r="E62" s="82">
        <f t="shared" si="13"/>
        <v>0</v>
      </c>
      <c r="F62" s="82">
        <f t="shared" si="13"/>
        <v>0</v>
      </c>
      <c r="G62" s="82">
        <f t="shared" si="13"/>
        <v>2040820.88</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2394916.7599999998</v>
      </c>
      <c r="C70" s="73">
        <v>-354095.87999999989</v>
      </c>
      <c r="D70" s="73">
        <v>2040820.88</v>
      </c>
      <c r="E70" s="73">
        <v>0</v>
      </c>
      <c r="F70" s="73">
        <v>0</v>
      </c>
      <c r="G70" s="73">
        <f t="shared" si="14"/>
        <v>2040820.88</v>
      </c>
    </row>
    <row r="71" spans="1:7" x14ac:dyDescent="0.25">
      <c r="A71" s="83" t="s">
        <v>345</v>
      </c>
      <c r="B71" s="82">
        <f t="shared" ref="B71:G71" si="15">SUM(B72:B74)</f>
        <v>250000</v>
      </c>
      <c r="C71" s="82">
        <f t="shared" si="15"/>
        <v>18750</v>
      </c>
      <c r="D71" s="82">
        <f t="shared" si="15"/>
        <v>268750</v>
      </c>
      <c r="E71" s="82">
        <f t="shared" si="15"/>
        <v>96750</v>
      </c>
      <c r="F71" s="82">
        <f t="shared" si="15"/>
        <v>96750</v>
      </c>
      <c r="G71" s="82">
        <f t="shared" si="15"/>
        <v>172000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250000</v>
      </c>
      <c r="C74" s="73">
        <v>18750</v>
      </c>
      <c r="D74" s="73">
        <v>268750</v>
      </c>
      <c r="E74" s="73">
        <v>96750</v>
      </c>
      <c r="F74" s="73">
        <v>96750</v>
      </c>
      <c r="G74" s="73">
        <f t="shared" si="16"/>
        <v>172000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128467.29000000001</v>
      </c>
      <c r="D84" s="82">
        <f t="shared" si="19"/>
        <v>128467.29000000001</v>
      </c>
      <c r="E84" s="82">
        <f t="shared" si="19"/>
        <v>18750</v>
      </c>
      <c r="F84" s="82">
        <f t="shared" si="19"/>
        <v>18750</v>
      </c>
      <c r="G84" s="82">
        <f t="shared" si="19"/>
        <v>109717.29000000001</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109717.29000000001</v>
      </c>
      <c r="D113" s="82">
        <f t="shared" si="26"/>
        <v>109717.29000000001</v>
      </c>
      <c r="E113" s="82">
        <f t="shared" si="26"/>
        <v>0</v>
      </c>
      <c r="F113" s="82">
        <f t="shared" si="26"/>
        <v>0</v>
      </c>
      <c r="G113" s="82">
        <f t="shared" si="26"/>
        <v>109717.29000000001</v>
      </c>
    </row>
    <row r="114" spans="1:7" x14ac:dyDescent="0.25">
      <c r="A114" s="84" t="s">
        <v>313</v>
      </c>
      <c r="B114" s="73">
        <v>0</v>
      </c>
      <c r="C114" s="73">
        <v>109717.29000000001</v>
      </c>
      <c r="D114" s="73">
        <v>109717.29000000001</v>
      </c>
      <c r="E114" s="73">
        <v>0</v>
      </c>
      <c r="F114" s="73">
        <v>0</v>
      </c>
      <c r="G114" s="73">
        <f>D114-E114</f>
        <v>109717.29000000001</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18750</v>
      </c>
      <c r="D146" s="82">
        <f t="shared" si="34"/>
        <v>18750</v>
      </c>
      <c r="E146" s="82">
        <f t="shared" si="34"/>
        <v>18750</v>
      </c>
      <c r="F146" s="82">
        <f t="shared" si="34"/>
        <v>18750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18750</v>
      </c>
      <c r="D149" s="73">
        <v>18750</v>
      </c>
      <c r="E149" s="73">
        <v>18750</v>
      </c>
      <c r="F149" s="73">
        <v>18750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172901599.99999997</v>
      </c>
      <c r="C159" s="89">
        <f t="shared" si="38"/>
        <v>18006343.000000004</v>
      </c>
      <c r="D159" s="89">
        <f t="shared" si="38"/>
        <v>190907942.99999997</v>
      </c>
      <c r="E159" s="89">
        <f t="shared" si="38"/>
        <v>68041323.879999995</v>
      </c>
      <c r="F159" s="89">
        <f t="shared" si="38"/>
        <v>67321265.810000002</v>
      </c>
      <c r="G159" s="89">
        <f t="shared" si="38"/>
        <v>122866619.12</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88"/>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MUNICIPIO DOCTOR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SUM(B10:B75)</f>
        <v>172901600.00000003</v>
      </c>
      <c r="C9" s="31">
        <f t="shared" ref="C9:G9" si="0">SUM(C10:C75)</f>
        <v>17877875.709999997</v>
      </c>
      <c r="D9" s="31">
        <f t="shared" si="0"/>
        <v>190779475.71000004</v>
      </c>
      <c r="E9" s="31">
        <f t="shared" si="0"/>
        <v>68022573.879999995</v>
      </c>
      <c r="F9" s="31">
        <f t="shared" si="0"/>
        <v>67302515.810000002</v>
      </c>
      <c r="G9" s="31">
        <f t="shared" si="0"/>
        <v>122756901.83</v>
      </c>
    </row>
    <row r="10" spans="1:7" x14ac:dyDescent="0.25">
      <c r="A10" s="62" t="s">
        <v>543</v>
      </c>
      <c r="B10" s="73">
        <v>3370000</v>
      </c>
      <c r="C10" s="73">
        <v>-300000</v>
      </c>
      <c r="D10" s="73">
        <v>3070000</v>
      </c>
      <c r="E10" s="73">
        <v>264023.36</v>
      </c>
      <c r="F10" s="73">
        <v>264023.36</v>
      </c>
      <c r="G10" s="73">
        <v>2805976.64</v>
      </c>
    </row>
    <row r="11" spans="1:7" x14ac:dyDescent="0.25">
      <c r="A11" s="62" t="s">
        <v>544</v>
      </c>
      <c r="B11" s="73">
        <v>2410800</v>
      </c>
      <c r="C11" s="73">
        <v>0</v>
      </c>
      <c r="D11" s="73">
        <v>2410800</v>
      </c>
      <c r="E11" s="73">
        <v>27362</v>
      </c>
      <c r="F11" s="73">
        <v>27362</v>
      </c>
      <c r="G11" s="73">
        <v>2383438</v>
      </c>
    </row>
    <row r="12" spans="1:7" x14ac:dyDescent="0.25">
      <c r="A12" s="62" t="s">
        <v>545</v>
      </c>
      <c r="B12" s="73">
        <v>70000</v>
      </c>
      <c r="C12" s="73">
        <v>0</v>
      </c>
      <c r="D12" s="73">
        <v>70000</v>
      </c>
      <c r="E12" s="73">
        <v>0</v>
      </c>
      <c r="F12" s="73">
        <v>0</v>
      </c>
      <c r="G12" s="73">
        <v>70000</v>
      </c>
    </row>
    <row r="13" spans="1:7" x14ac:dyDescent="0.25">
      <c r="A13" s="62" t="s">
        <v>546</v>
      </c>
      <c r="B13" s="73">
        <v>4310000</v>
      </c>
      <c r="C13" s="73">
        <v>0</v>
      </c>
      <c r="D13" s="73">
        <v>4310000</v>
      </c>
      <c r="E13" s="73">
        <v>403968.07</v>
      </c>
      <c r="F13" s="73">
        <v>403968.07</v>
      </c>
      <c r="G13" s="73">
        <v>3906031.93</v>
      </c>
    </row>
    <row r="14" spans="1:7" x14ac:dyDescent="0.25">
      <c r="A14" s="62" t="s">
        <v>547</v>
      </c>
      <c r="B14" s="73">
        <v>0</v>
      </c>
      <c r="C14" s="73">
        <v>300000</v>
      </c>
      <c r="D14" s="73">
        <v>300000</v>
      </c>
      <c r="E14" s="73">
        <v>299999.99</v>
      </c>
      <c r="F14" s="73">
        <v>299999.99</v>
      </c>
      <c r="G14" s="73">
        <v>1.0000000009313226E-2</v>
      </c>
    </row>
    <row r="15" spans="1:7" x14ac:dyDescent="0.25">
      <c r="A15" s="62" t="s">
        <v>548</v>
      </c>
      <c r="B15" s="73">
        <v>660000</v>
      </c>
      <c r="C15" s="73">
        <v>0</v>
      </c>
      <c r="D15" s="73">
        <v>660000</v>
      </c>
      <c r="E15" s="73">
        <v>68577.91</v>
      </c>
      <c r="F15" s="73">
        <v>68577.91</v>
      </c>
      <c r="G15" s="73">
        <v>591422.09</v>
      </c>
    </row>
    <row r="16" spans="1:7" x14ac:dyDescent="0.25">
      <c r="A16" s="62" t="s">
        <v>549</v>
      </c>
      <c r="B16" s="73">
        <v>1870000</v>
      </c>
      <c r="C16" s="73">
        <v>0</v>
      </c>
      <c r="D16" s="73">
        <v>1870000</v>
      </c>
      <c r="E16" s="73">
        <v>288825.53999999998</v>
      </c>
      <c r="F16" s="73">
        <v>288825.53999999998</v>
      </c>
      <c r="G16" s="73">
        <v>1581174.46</v>
      </c>
    </row>
    <row r="17" spans="1:7" x14ac:dyDescent="0.25">
      <c r="A17" s="62" t="s">
        <v>550</v>
      </c>
      <c r="B17" s="73">
        <v>370000</v>
      </c>
      <c r="C17" s="73">
        <v>0</v>
      </c>
      <c r="D17" s="73">
        <v>370000</v>
      </c>
      <c r="E17" s="73">
        <v>162194.47</v>
      </c>
      <c r="F17" s="73">
        <v>162194.47</v>
      </c>
      <c r="G17" s="73">
        <v>207805.53</v>
      </c>
    </row>
    <row r="18" spans="1:7" x14ac:dyDescent="0.25">
      <c r="A18" s="62" t="s">
        <v>551</v>
      </c>
      <c r="B18" s="73">
        <v>420000</v>
      </c>
      <c r="C18" s="73">
        <v>0</v>
      </c>
      <c r="D18" s="73">
        <v>420000</v>
      </c>
      <c r="E18" s="73">
        <v>99761.62</v>
      </c>
      <c r="F18" s="73">
        <v>99761.62</v>
      </c>
      <c r="G18" s="73">
        <v>320238.38</v>
      </c>
    </row>
    <row r="19" spans="1:7" x14ac:dyDescent="0.25">
      <c r="A19" s="62" t="s">
        <v>552</v>
      </c>
      <c r="B19" s="73">
        <v>8523945.9499999993</v>
      </c>
      <c r="C19" s="73">
        <v>-160000</v>
      </c>
      <c r="D19" s="73">
        <v>8363945.9499999993</v>
      </c>
      <c r="E19" s="73">
        <v>3746281.47</v>
      </c>
      <c r="F19" s="73">
        <v>3746281.47</v>
      </c>
      <c r="G19" s="73">
        <v>4617664.4799999986</v>
      </c>
    </row>
    <row r="20" spans="1:7" x14ac:dyDescent="0.25">
      <c r="A20" s="62" t="s">
        <v>553</v>
      </c>
      <c r="B20" s="73">
        <v>24129366.940000001</v>
      </c>
      <c r="C20" s="73">
        <v>-808810.68000000017</v>
      </c>
      <c r="D20" s="73">
        <v>23320556.260000002</v>
      </c>
      <c r="E20" s="73">
        <v>13277796.76</v>
      </c>
      <c r="F20" s="73">
        <v>13277796.76</v>
      </c>
      <c r="G20" s="73">
        <v>10042759.500000002</v>
      </c>
    </row>
    <row r="21" spans="1:7" x14ac:dyDescent="0.25">
      <c r="A21" s="62" t="s">
        <v>554</v>
      </c>
      <c r="B21" s="73">
        <v>1534254.83</v>
      </c>
      <c r="C21" s="73">
        <v>0</v>
      </c>
      <c r="D21" s="73">
        <v>1534254.83</v>
      </c>
      <c r="E21" s="73">
        <v>529226.43000000005</v>
      </c>
      <c r="F21" s="73">
        <v>529226.43000000005</v>
      </c>
      <c r="G21" s="73">
        <v>1005028.4</v>
      </c>
    </row>
    <row r="22" spans="1:7" x14ac:dyDescent="0.25">
      <c r="A22" s="62" t="s">
        <v>555</v>
      </c>
      <c r="B22" s="73">
        <v>437723.87</v>
      </c>
      <c r="C22" s="73">
        <v>0</v>
      </c>
      <c r="D22" s="73">
        <v>437723.87</v>
      </c>
      <c r="E22" s="73">
        <v>182081.87</v>
      </c>
      <c r="F22" s="73">
        <v>182081.87</v>
      </c>
      <c r="G22" s="73">
        <v>255642</v>
      </c>
    </row>
    <row r="23" spans="1:7" x14ac:dyDescent="0.25">
      <c r="A23" s="62" t="s">
        <v>556</v>
      </c>
      <c r="B23" s="73">
        <v>2648918.96</v>
      </c>
      <c r="C23" s="73">
        <v>1166000</v>
      </c>
      <c r="D23" s="73">
        <v>3814918.96</v>
      </c>
      <c r="E23" s="73">
        <v>801383.7</v>
      </c>
      <c r="F23" s="73">
        <v>801383.7</v>
      </c>
      <c r="G23" s="73">
        <v>3013535.26</v>
      </c>
    </row>
    <row r="24" spans="1:7" x14ac:dyDescent="0.25">
      <c r="A24" s="62" t="s">
        <v>557</v>
      </c>
      <c r="B24" s="73">
        <v>416904.77</v>
      </c>
      <c r="C24" s="73">
        <v>0</v>
      </c>
      <c r="D24" s="73">
        <v>416904.77</v>
      </c>
      <c r="E24" s="73">
        <v>182178.85</v>
      </c>
      <c r="F24" s="73">
        <v>182178.85</v>
      </c>
      <c r="G24" s="73">
        <v>234725.92</v>
      </c>
    </row>
    <row r="25" spans="1:7" x14ac:dyDescent="0.25">
      <c r="A25" s="62" t="s">
        <v>558</v>
      </c>
      <c r="B25" s="73">
        <v>9096531.5800000001</v>
      </c>
      <c r="C25" s="73">
        <v>105904.11999999988</v>
      </c>
      <c r="D25" s="73">
        <v>9202435.6999999993</v>
      </c>
      <c r="E25" s="73">
        <v>2380533.7000000002</v>
      </c>
      <c r="F25" s="73">
        <v>2380533.7000000002</v>
      </c>
      <c r="G25" s="73">
        <v>6821902</v>
      </c>
    </row>
    <row r="26" spans="1:7" x14ac:dyDescent="0.25">
      <c r="A26" s="62" t="s">
        <v>559</v>
      </c>
      <c r="B26" s="73">
        <v>2604201</v>
      </c>
      <c r="C26" s="73">
        <v>-700100</v>
      </c>
      <c r="D26" s="73">
        <v>1904101</v>
      </c>
      <c r="E26" s="73">
        <v>640076.22</v>
      </c>
      <c r="F26" s="73">
        <v>640076.22</v>
      </c>
      <c r="G26" s="73">
        <v>1264024.78</v>
      </c>
    </row>
    <row r="27" spans="1:7" x14ac:dyDescent="0.25">
      <c r="A27" s="62" t="s">
        <v>560</v>
      </c>
      <c r="B27" s="73">
        <v>1086344.17</v>
      </c>
      <c r="C27" s="73">
        <v>-25000</v>
      </c>
      <c r="D27" s="73">
        <v>1061344.17</v>
      </c>
      <c r="E27" s="73">
        <v>422490.52</v>
      </c>
      <c r="F27" s="73">
        <v>413718.78</v>
      </c>
      <c r="G27" s="73">
        <v>638853.64999999991</v>
      </c>
    </row>
    <row r="28" spans="1:7" x14ac:dyDescent="0.25">
      <c r="A28" s="62" t="s">
        <v>561</v>
      </c>
      <c r="B28" s="73">
        <v>860083.99</v>
      </c>
      <c r="C28" s="73">
        <v>-40000</v>
      </c>
      <c r="D28" s="73">
        <v>820083.99</v>
      </c>
      <c r="E28" s="73">
        <v>304887.12</v>
      </c>
      <c r="F28" s="73">
        <v>304887.12</v>
      </c>
      <c r="G28" s="73">
        <v>515196.87</v>
      </c>
    </row>
    <row r="29" spans="1:7" x14ac:dyDescent="0.25">
      <c r="A29" s="62" t="s">
        <v>562</v>
      </c>
      <c r="B29" s="73">
        <v>1148598.81</v>
      </c>
      <c r="C29" s="73">
        <v>-110000</v>
      </c>
      <c r="D29" s="73">
        <v>1038598.81</v>
      </c>
      <c r="E29" s="73">
        <v>455837.06</v>
      </c>
      <c r="F29" s="73">
        <v>455837.06</v>
      </c>
      <c r="G29" s="73">
        <v>582761.75</v>
      </c>
    </row>
    <row r="30" spans="1:7" x14ac:dyDescent="0.25">
      <c r="A30" s="62" t="s">
        <v>563</v>
      </c>
      <c r="B30" s="73">
        <v>2303740.34</v>
      </c>
      <c r="C30" s="73">
        <v>-100000</v>
      </c>
      <c r="D30" s="73">
        <v>2203740.34</v>
      </c>
      <c r="E30" s="73">
        <v>937711.81</v>
      </c>
      <c r="F30" s="73">
        <v>937711.81</v>
      </c>
      <c r="G30" s="73">
        <v>1266028.5299999998</v>
      </c>
    </row>
    <row r="31" spans="1:7" x14ac:dyDescent="0.25">
      <c r="A31" s="62" t="s">
        <v>564</v>
      </c>
      <c r="B31" s="73">
        <v>1258521.79</v>
      </c>
      <c r="C31" s="73">
        <v>-40000</v>
      </c>
      <c r="D31" s="73">
        <v>1218521.79</v>
      </c>
      <c r="E31" s="73">
        <v>502572.88</v>
      </c>
      <c r="F31" s="73">
        <v>502572.88</v>
      </c>
      <c r="G31" s="73">
        <v>715948.91</v>
      </c>
    </row>
    <row r="32" spans="1:7" ht="14.45" x14ac:dyDescent="0.3">
      <c r="A32" s="62" t="s">
        <v>565</v>
      </c>
      <c r="B32" s="73">
        <v>13650767.970000001</v>
      </c>
      <c r="C32" s="73">
        <v>170000</v>
      </c>
      <c r="D32" s="73">
        <v>13820767.970000001</v>
      </c>
      <c r="E32" s="73">
        <v>6341257.21</v>
      </c>
      <c r="F32" s="73">
        <v>6341257.0199999996</v>
      </c>
      <c r="G32" s="73">
        <v>7479510.7600000007</v>
      </c>
    </row>
    <row r="33" spans="1:7" x14ac:dyDescent="0.25">
      <c r="A33" s="62" t="s">
        <v>566</v>
      </c>
      <c r="B33" s="73">
        <v>1355390.9</v>
      </c>
      <c r="C33" s="73">
        <v>100</v>
      </c>
      <c r="D33" s="73">
        <v>1355490.9</v>
      </c>
      <c r="E33" s="73">
        <v>574846.73</v>
      </c>
      <c r="F33" s="73">
        <v>574846.73</v>
      </c>
      <c r="G33" s="73">
        <v>780644.16999999993</v>
      </c>
    </row>
    <row r="34" spans="1:7" x14ac:dyDescent="0.25">
      <c r="A34" s="62" t="s">
        <v>567</v>
      </c>
      <c r="B34" s="73">
        <v>2918637.57</v>
      </c>
      <c r="C34" s="73">
        <v>-155000</v>
      </c>
      <c r="D34" s="73">
        <v>2763637.57</v>
      </c>
      <c r="E34" s="73">
        <v>1092455.31</v>
      </c>
      <c r="F34" s="73">
        <v>1092455.31</v>
      </c>
      <c r="G34" s="73">
        <v>1671182.2599999998</v>
      </c>
    </row>
    <row r="35" spans="1:7" x14ac:dyDescent="0.25">
      <c r="A35" s="62" t="s">
        <v>568</v>
      </c>
      <c r="B35" s="73">
        <v>839726.86</v>
      </c>
      <c r="C35" s="73">
        <v>0</v>
      </c>
      <c r="D35" s="73">
        <v>839726.86</v>
      </c>
      <c r="E35" s="73">
        <v>135853.29</v>
      </c>
      <c r="F35" s="73">
        <v>135853.29</v>
      </c>
      <c r="G35" s="73">
        <v>703873.57</v>
      </c>
    </row>
    <row r="36" spans="1:7" x14ac:dyDescent="0.25">
      <c r="A36" s="62" t="s">
        <v>569</v>
      </c>
      <c r="B36" s="73">
        <v>2536735.38</v>
      </c>
      <c r="C36" s="73">
        <v>0</v>
      </c>
      <c r="D36" s="73">
        <v>2536735.38</v>
      </c>
      <c r="E36" s="73">
        <v>663099.6</v>
      </c>
      <c r="F36" s="73">
        <v>663099.6</v>
      </c>
      <c r="G36" s="73">
        <v>1873635.7799999998</v>
      </c>
    </row>
    <row r="37" spans="1:7" x14ac:dyDescent="0.25">
      <c r="A37" s="62" t="s">
        <v>570</v>
      </c>
      <c r="B37" s="73">
        <v>1484170.47</v>
      </c>
      <c r="C37" s="73">
        <v>450000</v>
      </c>
      <c r="D37" s="73">
        <v>1934170.47</v>
      </c>
      <c r="E37" s="73">
        <v>791230.09</v>
      </c>
      <c r="F37" s="73">
        <v>791230.09</v>
      </c>
      <c r="G37" s="73">
        <v>1142940.3799999999</v>
      </c>
    </row>
    <row r="38" spans="1:7" x14ac:dyDescent="0.25">
      <c r="A38" s="62" t="s">
        <v>571</v>
      </c>
      <c r="B38" s="73">
        <v>5229226.67</v>
      </c>
      <c r="C38" s="73">
        <v>-331152.64000000001</v>
      </c>
      <c r="D38" s="73">
        <v>4898074.03</v>
      </c>
      <c r="E38" s="73">
        <v>1856881.6</v>
      </c>
      <c r="F38" s="73">
        <v>1856881.6</v>
      </c>
      <c r="G38" s="73">
        <v>3041192.4299999997</v>
      </c>
    </row>
    <row r="39" spans="1:7" x14ac:dyDescent="0.25">
      <c r="A39" s="62" t="s">
        <v>572</v>
      </c>
      <c r="B39" s="73">
        <v>1245500.08</v>
      </c>
      <c r="C39" s="73">
        <v>790000</v>
      </c>
      <c r="D39" s="73">
        <v>2035500.08</v>
      </c>
      <c r="E39" s="73">
        <v>572513.69999999995</v>
      </c>
      <c r="F39" s="73">
        <v>572513.69999999995</v>
      </c>
      <c r="G39" s="73">
        <v>1462986.3800000001</v>
      </c>
    </row>
    <row r="40" spans="1:7" x14ac:dyDescent="0.25">
      <c r="A40" s="62" t="s">
        <v>573</v>
      </c>
      <c r="B40" s="73">
        <v>338526.86</v>
      </c>
      <c r="C40" s="73">
        <v>0</v>
      </c>
      <c r="D40" s="73">
        <v>338526.86</v>
      </c>
      <c r="E40" s="73">
        <v>138895.56</v>
      </c>
      <c r="F40" s="73">
        <v>138895.56</v>
      </c>
      <c r="G40" s="73">
        <v>199631.3</v>
      </c>
    </row>
    <row r="41" spans="1:7" x14ac:dyDescent="0.25">
      <c r="A41" s="62" t="s">
        <v>574</v>
      </c>
      <c r="B41" s="73">
        <v>940038.53</v>
      </c>
      <c r="C41" s="73">
        <v>-60000</v>
      </c>
      <c r="D41" s="73">
        <v>880038.53</v>
      </c>
      <c r="E41" s="73">
        <v>425361.03</v>
      </c>
      <c r="F41" s="73">
        <v>425361.03</v>
      </c>
      <c r="G41" s="73">
        <v>454677.5</v>
      </c>
    </row>
    <row r="42" spans="1:7" x14ac:dyDescent="0.25">
      <c r="A42" s="62" t="s">
        <v>575</v>
      </c>
      <c r="B42" s="73">
        <v>371889.83</v>
      </c>
      <c r="C42" s="73">
        <v>0</v>
      </c>
      <c r="D42" s="73">
        <v>371889.83</v>
      </c>
      <c r="E42" s="73">
        <v>140150.07999999999</v>
      </c>
      <c r="F42" s="73">
        <v>140150.07999999999</v>
      </c>
      <c r="G42" s="73">
        <v>231739.75000000003</v>
      </c>
    </row>
    <row r="43" spans="1:7" x14ac:dyDescent="0.25">
      <c r="A43" s="62" t="s">
        <v>576</v>
      </c>
      <c r="B43" s="73">
        <v>681644.38</v>
      </c>
      <c r="C43" s="73">
        <v>0</v>
      </c>
      <c r="D43" s="73">
        <v>681644.38</v>
      </c>
      <c r="E43" s="73">
        <v>164394.67000000001</v>
      </c>
      <c r="F43" s="73">
        <v>164394.67000000001</v>
      </c>
      <c r="G43" s="73">
        <v>517249.70999999996</v>
      </c>
    </row>
    <row r="44" spans="1:7" x14ac:dyDescent="0.25">
      <c r="A44" s="62" t="s">
        <v>577</v>
      </c>
      <c r="B44" s="73">
        <v>1495184.26</v>
      </c>
      <c r="C44" s="73">
        <v>20000</v>
      </c>
      <c r="D44" s="73">
        <v>1515184.26</v>
      </c>
      <c r="E44" s="73">
        <v>594853.9</v>
      </c>
      <c r="F44" s="73">
        <v>594853.9</v>
      </c>
      <c r="G44" s="73">
        <v>920330.36</v>
      </c>
    </row>
    <row r="45" spans="1:7" x14ac:dyDescent="0.25">
      <c r="A45" s="62" t="s">
        <v>578</v>
      </c>
      <c r="B45" s="73">
        <v>1474347.55</v>
      </c>
      <c r="C45" s="73">
        <v>-50000</v>
      </c>
      <c r="D45" s="73">
        <v>1424347.55</v>
      </c>
      <c r="E45" s="73">
        <v>550683.03</v>
      </c>
      <c r="F45" s="73">
        <v>550683.03</v>
      </c>
      <c r="G45" s="73">
        <v>873664.52</v>
      </c>
    </row>
    <row r="46" spans="1:7" x14ac:dyDescent="0.25">
      <c r="A46" s="62" t="s">
        <v>579</v>
      </c>
      <c r="B46" s="73">
        <v>1115181.27</v>
      </c>
      <c r="C46" s="73">
        <v>0</v>
      </c>
      <c r="D46" s="73">
        <v>1115181.27</v>
      </c>
      <c r="E46" s="73">
        <v>411751.64</v>
      </c>
      <c r="F46" s="73">
        <v>411751.64</v>
      </c>
      <c r="G46" s="73">
        <v>703429.63</v>
      </c>
    </row>
    <row r="47" spans="1:7" x14ac:dyDescent="0.25">
      <c r="A47" s="62" t="s">
        <v>580</v>
      </c>
      <c r="B47" s="73">
        <v>564647.37</v>
      </c>
      <c r="C47" s="73">
        <v>0</v>
      </c>
      <c r="D47" s="73">
        <v>564647.37</v>
      </c>
      <c r="E47" s="73">
        <v>244527.86</v>
      </c>
      <c r="F47" s="73">
        <v>244527.86</v>
      </c>
      <c r="G47" s="73">
        <v>320119.51</v>
      </c>
    </row>
    <row r="48" spans="1:7" ht="14.45" x14ac:dyDescent="0.3">
      <c r="A48" s="62" t="s">
        <v>581</v>
      </c>
      <c r="B48" s="73">
        <v>1075047.05</v>
      </c>
      <c r="C48" s="73">
        <v>0</v>
      </c>
      <c r="D48" s="73">
        <v>1075047.05</v>
      </c>
      <c r="E48" s="73">
        <v>419155.46</v>
      </c>
      <c r="F48" s="73">
        <v>419155.46</v>
      </c>
      <c r="G48" s="73">
        <v>655891.59000000008</v>
      </c>
    </row>
    <row r="49" spans="1:7" x14ac:dyDescent="0.25">
      <c r="A49" s="62" t="s">
        <v>582</v>
      </c>
      <c r="B49" s="73">
        <v>0</v>
      </c>
      <c r="C49" s="73">
        <v>208876.2</v>
      </c>
      <c r="D49" s="73">
        <v>208876.2</v>
      </c>
      <c r="E49" s="73">
        <v>48726.239999999998</v>
      </c>
      <c r="F49" s="73">
        <v>48726.239999999998</v>
      </c>
      <c r="G49" s="73">
        <v>160149.96000000002</v>
      </c>
    </row>
    <row r="50" spans="1:7" x14ac:dyDescent="0.25">
      <c r="A50" s="62" t="s">
        <v>583</v>
      </c>
      <c r="B50" s="73">
        <v>7500000</v>
      </c>
      <c r="C50" s="73">
        <v>-600000</v>
      </c>
      <c r="D50" s="73">
        <v>6900000</v>
      </c>
      <c r="E50" s="73">
        <v>0</v>
      </c>
      <c r="F50" s="73">
        <v>0</v>
      </c>
      <c r="G50" s="73">
        <v>6900000</v>
      </c>
    </row>
    <row r="51" spans="1:7" x14ac:dyDescent="0.25">
      <c r="A51" s="62" t="s">
        <v>584</v>
      </c>
      <c r="B51" s="73">
        <v>1556000</v>
      </c>
      <c r="C51" s="73">
        <v>-954545.52</v>
      </c>
      <c r="D51" s="73">
        <v>601454.48</v>
      </c>
      <c r="E51" s="73">
        <v>533600</v>
      </c>
      <c r="F51" s="73">
        <v>0</v>
      </c>
      <c r="G51" s="73">
        <v>67854.479999999981</v>
      </c>
    </row>
    <row r="52" spans="1:7" x14ac:dyDescent="0.25">
      <c r="A52" s="62" t="s">
        <v>585</v>
      </c>
      <c r="B52" s="73">
        <v>16144000</v>
      </c>
      <c r="C52" s="73">
        <v>-461235.48000000045</v>
      </c>
      <c r="D52" s="73">
        <v>15682764.52</v>
      </c>
      <c r="E52" s="73">
        <v>3519664.83</v>
      </c>
      <c r="F52" s="73">
        <v>3519664.83</v>
      </c>
      <c r="G52" s="73">
        <v>12163099.689999999</v>
      </c>
    </row>
    <row r="53" spans="1:7" x14ac:dyDescent="0.25">
      <c r="A53" s="62" t="s">
        <v>586</v>
      </c>
      <c r="B53" s="73">
        <v>30000</v>
      </c>
      <c r="C53" s="73">
        <v>0</v>
      </c>
      <c r="D53" s="73">
        <v>30000</v>
      </c>
      <c r="E53" s="73">
        <v>0</v>
      </c>
      <c r="F53" s="73">
        <v>0</v>
      </c>
      <c r="G53" s="73">
        <v>30000</v>
      </c>
    </row>
    <row r="54" spans="1:7" x14ac:dyDescent="0.25">
      <c r="A54" s="62" t="s">
        <v>587</v>
      </c>
      <c r="B54" s="73">
        <v>4956517.93</v>
      </c>
      <c r="C54" s="73">
        <v>0</v>
      </c>
      <c r="D54" s="73">
        <v>4956517.93</v>
      </c>
      <c r="E54" s="73">
        <v>740953.47</v>
      </c>
      <c r="F54" s="73">
        <v>740953.47</v>
      </c>
      <c r="G54" s="73">
        <v>4215564.46</v>
      </c>
    </row>
    <row r="55" spans="1:7" x14ac:dyDescent="0.25">
      <c r="A55" s="62" t="s">
        <v>588</v>
      </c>
      <c r="B55" s="73">
        <v>1954062.52</v>
      </c>
      <c r="C55" s="73">
        <v>0</v>
      </c>
      <c r="D55" s="73">
        <v>1954062.52</v>
      </c>
      <c r="E55" s="73">
        <v>763988.47999999998</v>
      </c>
      <c r="F55" s="73">
        <v>763988.47999999998</v>
      </c>
      <c r="G55" s="73">
        <v>1190074.04</v>
      </c>
    </row>
    <row r="56" spans="1:7" x14ac:dyDescent="0.25">
      <c r="A56" s="62" t="s">
        <v>589</v>
      </c>
      <c r="B56" s="73">
        <v>19009419.550000001</v>
      </c>
      <c r="C56" s="73">
        <v>779359</v>
      </c>
      <c r="D56" s="73">
        <v>19788778.550000001</v>
      </c>
      <c r="E56" s="73">
        <v>7454708.5</v>
      </c>
      <c r="F56" s="73">
        <v>7440122.3599999994</v>
      </c>
      <c r="G56" s="73">
        <v>12334070.050000001</v>
      </c>
    </row>
    <row r="57" spans="1:7" x14ac:dyDescent="0.25">
      <c r="A57" s="62" t="s">
        <v>590</v>
      </c>
      <c r="B57" s="73">
        <v>255000</v>
      </c>
      <c r="C57" s="73">
        <v>-34981</v>
      </c>
      <c r="D57" s="73">
        <v>220019</v>
      </c>
      <c r="E57" s="73">
        <v>0</v>
      </c>
      <c r="F57" s="73">
        <v>0</v>
      </c>
      <c r="G57" s="73">
        <v>220019</v>
      </c>
    </row>
    <row r="58" spans="1:7" x14ac:dyDescent="0.25">
      <c r="A58" s="62" t="s">
        <v>591</v>
      </c>
      <c r="B58" s="73">
        <v>2000000</v>
      </c>
      <c r="C58" s="73">
        <v>0</v>
      </c>
      <c r="D58" s="73">
        <v>2000000</v>
      </c>
      <c r="E58" s="73">
        <v>0</v>
      </c>
      <c r="F58" s="73">
        <v>0</v>
      </c>
      <c r="G58" s="73">
        <v>2000000</v>
      </c>
    </row>
    <row r="59" spans="1:7" x14ac:dyDescent="0.25">
      <c r="A59" s="62" t="s">
        <v>592</v>
      </c>
      <c r="B59" s="73">
        <v>100000</v>
      </c>
      <c r="C59" s="73">
        <v>2470800</v>
      </c>
      <c r="D59" s="73">
        <v>2570800</v>
      </c>
      <c r="E59" s="73">
        <v>0</v>
      </c>
      <c r="F59" s="73">
        <v>0</v>
      </c>
      <c r="G59" s="73">
        <v>2570800</v>
      </c>
    </row>
    <row r="60" spans="1:7" x14ac:dyDescent="0.25">
      <c r="A60" s="62" t="s">
        <v>593</v>
      </c>
      <c r="B60" s="73">
        <v>2000000</v>
      </c>
      <c r="C60" s="73">
        <v>68744.539999999979</v>
      </c>
      <c r="D60" s="73">
        <v>2068744.54</v>
      </c>
      <c r="E60" s="73">
        <v>45000</v>
      </c>
      <c r="F60" s="73">
        <v>0</v>
      </c>
      <c r="G60" s="73">
        <v>2023744.54</v>
      </c>
    </row>
    <row r="61" spans="1:7" x14ac:dyDescent="0.25">
      <c r="A61" s="62" t="s">
        <v>594</v>
      </c>
      <c r="B61" s="73">
        <v>10000000</v>
      </c>
      <c r="C61" s="73">
        <v>1210000</v>
      </c>
      <c r="D61" s="73">
        <v>11210000</v>
      </c>
      <c r="E61" s="73">
        <v>0</v>
      </c>
      <c r="F61" s="73">
        <v>0</v>
      </c>
      <c r="G61" s="73">
        <v>11210000</v>
      </c>
    </row>
    <row r="62" spans="1:7" x14ac:dyDescent="0.25">
      <c r="A62" s="62" t="s">
        <v>595</v>
      </c>
      <c r="B62" s="73">
        <v>200000</v>
      </c>
      <c r="C62" s="73">
        <v>0</v>
      </c>
      <c r="D62" s="73">
        <v>200000</v>
      </c>
      <c r="E62" s="73">
        <v>0</v>
      </c>
      <c r="F62" s="73">
        <v>0</v>
      </c>
      <c r="G62" s="73">
        <v>200000</v>
      </c>
    </row>
    <row r="63" spans="1:7" x14ac:dyDescent="0.25">
      <c r="A63" s="62" t="s">
        <v>596</v>
      </c>
      <c r="B63" s="73">
        <v>100000</v>
      </c>
      <c r="C63" s="73">
        <v>0</v>
      </c>
      <c r="D63" s="73">
        <v>100000</v>
      </c>
      <c r="E63" s="73">
        <v>0</v>
      </c>
      <c r="F63" s="73">
        <v>0</v>
      </c>
      <c r="G63" s="73">
        <v>100000</v>
      </c>
    </row>
    <row r="64" spans="1:7" ht="14.45" x14ac:dyDescent="0.3">
      <c r="A64" s="62" t="s">
        <v>597</v>
      </c>
      <c r="B64" s="73">
        <v>250000</v>
      </c>
      <c r="C64" s="73">
        <v>0</v>
      </c>
      <c r="D64" s="73">
        <v>250000</v>
      </c>
      <c r="E64" s="73">
        <v>78000</v>
      </c>
      <c r="F64" s="73">
        <v>78000</v>
      </c>
      <c r="G64" s="73">
        <v>172000</v>
      </c>
    </row>
    <row r="65" spans="1:7" x14ac:dyDescent="0.25">
      <c r="A65" s="62" t="s">
        <v>598</v>
      </c>
      <c r="B65" s="73">
        <v>0</v>
      </c>
      <c r="C65" s="73">
        <v>4560257.3099999996</v>
      </c>
      <c r="D65" s="73">
        <v>4560257.3099999996</v>
      </c>
      <c r="E65" s="73">
        <v>3765110.59</v>
      </c>
      <c r="F65" s="73">
        <v>3765110.59</v>
      </c>
      <c r="G65" s="73">
        <v>795146.71999999974</v>
      </c>
    </row>
    <row r="66" spans="1:7" x14ac:dyDescent="0.25">
      <c r="A66" s="62" t="s">
        <v>599</v>
      </c>
      <c r="B66" s="73">
        <v>0</v>
      </c>
      <c r="C66" s="73">
        <v>1127886.82</v>
      </c>
      <c r="D66" s="73">
        <v>1127886.82</v>
      </c>
      <c r="E66" s="73">
        <v>1127886.82</v>
      </c>
      <c r="F66" s="73">
        <v>1127886.82</v>
      </c>
      <c r="G66" s="73">
        <v>0</v>
      </c>
    </row>
    <row r="67" spans="1:7" x14ac:dyDescent="0.25">
      <c r="A67" s="62" t="s">
        <v>600</v>
      </c>
      <c r="B67" s="73">
        <v>0</v>
      </c>
      <c r="C67" s="73">
        <v>2820854.5300000003</v>
      </c>
      <c r="D67" s="73">
        <v>2820854.5300000003</v>
      </c>
      <c r="E67" s="73">
        <v>2820854.53</v>
      </c>
      <c r="F67" s="73">
        <v>2820854.53</v>
      </c>
      <c r="G67" s="73">
        <v>4.6566128730773926E-10</v>
      </c>
    </row>
    <row r="68" spans="1:7" x14ac:dyDescent="0.25">
      <c r="A68" s="62" t="s">
        <v>601</v>
      </c>
      <c r="B68" s="73">
        <v>0</v>
      </c>
      <c r="C68" s="73">
        <v>230245.11000000002</v>
      </c>
      <c r="D68" s="73">
        <v>230245.11000000002</v>
      </c>
      <c r="E68" s="73">
        <v>230245.11</v>
      </c>
      <c r="F68" s="73">
        <v>230245.11</v>
      </c>
      <c r="G68" s="73">
        <v>2.9103830456733704E-11</v>
      </c>
    </row>
    <row r="69" spans="1:7" x14ac:dyDescent="0.25">
      <c r="A69" s="62" t="s">
        <v>602</v>
      </c>
      <c r="B69" s="73">
        <v>0</v>
      </c>
      <c r="C69" s="73">
        <v>5456913.21</v>
      </c>
      <c r="D69" s="73">
        <v>5456913.21</v>
      </c>
      <c r="E69" s="73">
        <v>5456913.21</v>
      </c>
      <c r="F69" s="73">
        <v>5456913.21</v>
      </c>
      <c r="G69" s="73">
        <v>0</v>
      </c>
    </row>
    <row r="70" spans="1:7" x14ac:dyDescent="0.25">
      <c r="A70" s="62" t="s">
        <v>603</v>
      </c>
      <c r="B70" s="73">
        <v>0</v>
      </c>
      <c r="C70" s="73">
        <v>74100</v>
      </c>
      <c r="D70" s="73">
        <v>74100</v>
      </c>
      <c r="E70" s="73">
        <v>69930</v>
      </c>
      <c r="F70" s="73">
        <v>69930</v>
      </c>
      <c r="G70" s="73">
        <v>4170</v>
      </c>
    </row>
    <row r="71" spans="1:7" x14ac:dyDescent="0.25">
      <c r="A71" s="62" t="s">
        <v>604</v>
      </c>
      <c r="B71" s="73">
        <v>0</v>
      </c>
      <c r="C71" s="73">
        <v>7000</v>
      </c>
      <c r="D71" s="73">
        <v>7000</v>
      </c>
      <c r="E71" s="73">
        <v>0</v>
      </c>
      <c r="F71" s="73">
        <v>0</v>
      </c>
      <c r="G71" s="73">
        <v>7000</v>
      </c>
    </row>
    <row r="72" spans="1:7" x14ac:dyDescent="0.25">
      <c r="A72" s="62" t="s">
        <v>542</v>
      </c>
      <c r="B72" s="73">
        <v>0</v>
      </c>
      <c r="C72" s="73">
        <v>776794.70000000007</v>
      </c>
      <c r="D72" s="73">
        <v>776794.70000000007</v>
      </c>
      <c r="E72" s="73">
        <v>256566.46</v>
      </c>
      <c r="F72" s="73">
        <v>138466.46</v>
      </c>
      <c r="G72" s="73">
        <v>520228.24000000011</v>
      </c>
    </row>
    <row r="73" spans="1:7" x14ac:dyDescent="0.25">
      <c r="A73" s="62" t="s">
        <v>605</v>
      </c>
      <c r="B73" s="73">
        <v>0</v>
      </c>
      <c r="C73" s="73">
        <v>14865.489999999998</v>
      </c>
      <c r="D73" s="73">
        <v>14865.489999999998</v>
      </c>
      <c r="E73" s="73">
        <v>14743.53</v>
      </c>
      <c r="F73" s="73">
        <v>14743.53</v>
      </c>
      <c r="G73" s="73">
        <v>121.95999999999731</v>
      </c>
    </row>
    <row r="74" spans="1:7" x14ac:dyDescent="0.25">
      <c r="A74" s="62"/>
      <c r="B74" s="73"/>
      <c r="C74" s="73"/>
      <c r="D74" s="73"/>
      <c r="E74" s="73"/>
      <c r="F74" s="73"/>
      <c r="G74" s="73"/>
    </row>
    <row r="75" spans="1:7" x14ac:dyDescent="0.25">
      <c r="A75" s="62"/>
      <c r="B75" s="73"/>
      <c r="C75" s="73"/>
      <c r="D75" s="73"/>
      <c r="E75" s="73"/>
      <c r="F75" s="73"/>
      <c r="G75" s="73"/>
    </row>
    <row r="76" spans="1:7" x14ac:dyDescent="0.25">
      <c r="A76" s="32" t="s">
        <v>142</v>
      </c>
      <c r="B76" s="48"/>
      <c r="C76" s="48"/>
      <c r="D76" s="48"/>
      <c r="E76" s="48"/>
      <c r="F76" s="48"/>
      <c r="G76" s="48"/>
    </row>
    <row r="77" spans="1:7" x14ac:dyDescent="0.25">
      <c r="A77" s="3" t="s">
        <v>362</v>
      </c>
      <c r="B77" s="4">
        <f>SUM(B78:B85)</f>
        <v>0</v>
      </c>
      <c r="C77" s="4">
        <f t="shared" ref="C77:G77" si="1">SUM(C78:C85)</f>
        <v>128467.29</v>
      </c>
      <c r="D77" s="4">
        <f t="shared" si="1"/>
        <v>128467.29</v>
      </c>
      <c r="E77" s="4">
        <f t="shared" si="1"/>
        <v>18750</v>
      </c>
      <c r="F77" s="4">
        <f t="shared" si="1"/>
        <v>18750</v>
      </c>
      <c r="G77" s="4">
        <f t="shared" si="1"/>
        <v>109717.29</v>
      </c>
    </row>
    <row r="78" spans="1:7" x14ac:dyDescent="0.25">
      <c r="A78" s="62" t="s">
        <v>542</v>
      </c>
      <c r="B78" s="73">
        <v>0</v>
      </c>
      <c r="C78" s="73">
        <v>128467.29</v>
      </c>
      <c r="D78" s="73">
        <v>128467.29</v>
      </c>
      <c r="E78" s="73">
        <v>18750</v>
      </c>
      <c r="F78" s="73">
        <v>18750</v>
      </c>
      <c r="G78" s="73">
        <v>109717.29</v>
      </c>
    </row>
    <row r="79" spans="1:7" x14ac:dyDescent="0.25">
      <c r="A79" s="62"/>
      <c r="B79" s="73"/>
      <c r="C79" s="73"/>
      <c r="D79" s="73"/>
      <c r="E79" s="73"/>
      <c r="F79" s="73"/>
      <c r="G79" s="73"/>
    </row>
    <row r="80" spans="1:7" x14ac:dyDescent="0.25">
      <c r="A80" s="62"/>
      <c r="B80" s="73"/>
      <c r="C80" s="73"/>
      <c r="D80" s="73"/>
      <c r="E80" s="73"/>
      <c r="F80" s="73"/>
      <c r="G80" s="73"/>
    </row>
    <row r="81" spans="1:7" x14ac:dyDescent="0.25">
      <c r="A81" s="62"/>
      <c r="B81" s="73"/>
      <c r="C81" s="73"/>
      <c r="D81" s="73"/>
      <c r="E81" s="73"/>
      <c r="F81" s="73"/>
      <c r="G81" s="73"/>
    </row>
    <row r="82" spans="1:7" x14ac:dyDescent="0.25">
      <c r="A82" s="62"/>
      <c r="B82" s="73"/>
      <c r="C82" s="73"/>
      <c r="D82" s="73"/>
      <c r="E82" s="73"/>
      <c r="F82" s="73"/>
      <c r="G82" s="73"/>
    </row>
    <row r="83" spans="1:7" x14ac:dyDescent="0.25">
      <c r="A83" s="62"/>
      <c r="B83" s="73"/>
      <c r="C83" s="73"/>
      <c r="D83" s="73"/>
      <c r="E83" s="73"/>
      <c r="F83" s="73"/>
      <c r="G83" s="73"/>
    </row>
    <row r="84" spans="1:7" x14ac:dyDescent="0.25">
      <c r="A84" s="62"/>
      <c r="B84" s="73"/>
      <c r="C84" s="73"/>
      <c r="D84" s="73"/>
      <c r="E84" s="73"/>
      <c r="F84" s="73"/>
      <c r="G84" s="73"/>
    </row>
    <row r="85" spans="1:7" x14ac:dyDescent="0.25">
      <c r="A85" s="62"/>
      <c r="B85" s="73"/>
      <c r="C85" s="73"/>
      <c r="D85" s="73"/>
      <c r="E85" s="73"/>
      <c r="F85" s="73"/>
      <c r="G85" s="73"/>
    </row>
    <row r="86" spans="1:7" x14ac:dyDescent="0.25">
      <c r="A86" s="32" t="s">
        <v>142</v>
      </c>
      <c r="B86" s="48"/>
      <c r="C86" s="48"/>
      <c r="D86" s="48"/>
      <c r="E86" s="48"/>
      <c r="F86" s="48"/>
      <c r="G86" s="48"/>
    </row>
    <row r="87" spans="1:7" x14ac:dyDescent="0.25">
      <c r="A87" s="3" t="s">
        <v>358</v>
      </c>
      <c r="B87" s="4">
        <f>SUM(B77,B9)</f>
        <v>172901600.00000003</v>
      </c>
      <c r="C87" s="4">
        <f t="shared" ref="C87:G87" si="2">SUM(C77,C9)</f>
        <v>18006342.999999996</v>
      </c>
      <c r="D87" s="4">
        <f t="shared" si="2"/>
        <v>190907943.00000003</v>
      </c>
      <c r="E87" s="4">
        <f t="shared" si="2"/>
        <v>68041323.879999995</v>
      </c>
      <c r="F87" s="4">
        <f t="shared" si="2"/>
        <v>67321265.810000002</v>
      </c>
      <c r="G87" s="4">
        <f t="shared" si="2"/>
        <v>122866619.12</v>
      </c>
    </row>
    <row r="88" spans="1:7" x14ac:dyDescent="0.25">
      <c r="A88" s="54"/>
      <c r="B88" s="54"/>
      <c r="C88" s="54"/>
      <c r="D88" s="54"/>
      <c r="E88" s="54"/>
      <c r="F88" s="54"/>
      <c r="G88" s="54"/>
    </row>
  </sheetData>
  <mergeCells count="4">
    <mergeCell ref="A7:A8"/>
    <mergeCell ref="B7:F7"/>
    <mergeCell ref="G7:G8"/>
    <mergeCell ref="A1:G1"/>
  </mergeCells>
  <dataValidations count="1">
    <dataValidation type="decimal" allowBlank="1" showInputMessage="1" showErrorMessage="1" sqref="B76:G77 B9:G9 B86:G87"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76:G77 B86:G87"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MUNICIPIO DOCTOR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172901600</v>
      </c>
      <c r="C9" s="31">
        <f t="shared" ref="C9:G9" si="0">SUM(C10,C19,C27,C37)</f>
        <v>17877875.709999997</v>
      </c>
      <c r="D9" s="31">
        <f t="shared" si="0"/>
        <v>190779475.70999998</v>
      </c>
      <c r="E9" s="31">
        <f t="shared" si="0"/>
        <v>68022573.879999995</v>
      </c>
      <c r="F9" s="31">
        <f t="shared" si="0"/>
        <v>67302515.810000002</v>
      </c>
      <c r="G9" s="31">
        <f t="shared" si="0"/>
        <v>122756901.83</v>
      </c>
    </row>
    <row r="10" spans="1:7" ht="15" customHeight="1" x14ac:dyDescent="0.25">
      <c r="A10" s="57" t="s">
        <v>369</v>
      </c>
      <c r="B10" s="46">
        <f>SUM(B11:B18)</f>
        <v>87816798.539999992</v>
      </c>
      <c r="C10" s="46">
        <f t="shared" ref="C10:G10" si="1">SUM(C11:C18)</f>
        <v>-197628.55999999959</v>
      </c>
      <c r="D10" s="46">
        <f t="shared" si="1"/>
        <v>87619169.980000004</v>
      </c>
      <c r="E10" s="46">
        <f t="shared" si="1"/>
        <v>34644403.850000001</v>
      </c>
      <c r="F10" s="46">
        <f t="shared" si="1"/>
        <v>34621045.970000006</v>
      </c>
      <c r="G10" s="46">
        <f t="shared" si="1"/>
        <v>52974766.129999995</v>
      </c>
    </row>
    <row r="11" spans="1:7" x14ac:dyDescent="0.25">
      <c r="A11" s="76" t="s">
        <v>370</v>
      </c>
      <c r="B11" s="46">
        <v>8523945.9499999993</v>
      </c>
      <c r="C11" s="46">
        <v>-160000</v>
      </c>
      <c r="D11" s="46">
        <v>8363945.9499999993</v>
      </c>
      <c r="E11" s="46">
        <v>3746281.47</v>
      </c>
      <c r="F11" s="46">
        <v>3746281.4700000007</v>
      </c>
      <c r="G11" s="46">
        <f>D11-E11</f>
        <v>4617664.4799999986</v>
      </c>
    </row>
    <row r="12" spans="1:7" x14ac:dyDescent="0.25">
      <c r="A12" s="76" t="s">
        <v>371</v>
      </c>
      <c r="B12" s="46">
        <v>1053534.21</v>
      </c>
      <c r="C12" s="46">
        <v>0</v>
      </c>
      <c r="D12" s="46">
        <v>1053534.21</v>
      </c>
      <c r="E12" s="46">
        <v>304544.75000000006</v>
      </c>
      <c r="F12" s="46">
        <v>304544.75000000006</v>
      </c>
      <c r="G12" s="46">
        <f t="shared" ref="G12:G41" si="2">D12-E12</f>
        <v>748989.46</v>
      </c>
    </row>
    <row r="13" spans="1:7" x14ac:dyDescent="0.25">
      <c r="A13" s="76" t="s">
        <v>372</v>
      </c>
      <c r="B13" s="46">
        <v>36099431.5</v>
      </c>
      <c r="C13" s="46">
        <v>-82810.679999999702</v>
      </c>
      <c r="D13" s="46">
        <v>36016620.82</v>
      </c>
      <c r="E13" s="46">
        <v>16676975.660000002</v>
      </c>
      <c r="F13" s="46">
        <v>16676975.660000002</v>
      </c>
      <c r="G13" s="46">
        <f t="shared" si="2"/>
        <v>19339645.159999996</v>
      </c>
    </row>
    <row r="14" spans="1:7" x14ac:dyDescent="0.25">
      <c r="A14" s="76" t="s">
        <v>373</v>
      </c>
      <c r="B14" s="46">
        <v>0</v>
      </c>
      <c r="C14" s="46">
        <v>0</v>
      </c>
      <c r="D14" s="46">
        <v>0</v>
      </c>
      <c r="E14" s="46">
        <v>0</v>
      </c>
      <c r="F14" s="46">
        <v>0</v>
      </c>
      <c r="G14" s="46">
        <f t="shared" si="2"/>
        <v>0</v>
      </c>
    </row>
    <row r="15" spans="1:7" x14ac:dyDescent="0.25">
      <c r="A15" s="76" t="s">
        <v>374</v>
      </c>
      <c r="B15" s="46">
        <v>16342960.740000002</v>
      </c>
      <c r="C15" s="46">
        <v>-694176.87999999989</v>
      </c>
      <c r="D15" s="46">
        <v>15648783.860000003</v>
      </c>
      <c r="E15" s="46">
        <v>3775349.56</v>
      </c>
      <c r="F15" s="46">
        <v>3766577.8200000008</v>
      </c>
      <c r="G15" s="46">
        <f t="shared" si="2"/>
        <v>11873434.300000003</v>
      </c>
    </row>
    <row r="16" spans="1:7" x14ac:dyDescent="0.25">
      <c r="A16" s="76" t="s">
        <v>375</v>
      </c>
      <c r="B16" s="46">
        <v>0</v>
      </c>
      <c r="C16" s="46">
        <v>0</v>
      </c>
      <c r="D16" s="46">
        <v>0</v>
      </c>
      <c r="E16" s="46">
        <v>0</v>
      </c>
      <c r="F16" s="46">
        <v>0</v>
      </c>
      <c r="G16" s="46">
        <f t="shared" si="2"/>
        <v>0</v>
      </c>
    </row>
    <row r="17" spans="1:7" x14ac:dyDescent="0.25">
      <c r="A17" s="76" t="s">
        <v>376</v>
      </c>
      <c r="B17" s="46">
        <v>23818704.859999999</v>
      </c>
      <c r="C17" s="46">
        <v>739359</v>
      </c>
      <c r="D17" s="46">
        <v>24558063.859999999</v>
      </c>
      <c r="E17" s="46">
        <v>9338673.5299999993</v>
      </c>
      <c r="F17" s="46">
        <v>9324087.3900000006</v>
      </c>
      <c r="G17" s="46">
        <f t="shared" si="2"/>
        <v>15219390.33</v>
      </c>
    </row>
    <row r="18" spans="1:7" x14ac:dyDescent="0.25">
      <c r="A18" s="76" t="s">
        <v>377</v>
      </c>
      <c r="B18" s="46">
        <v>1978221.28</v>
      </c>
      <c r="C18" s="46">
        <v>0</v>
      </c>
      <c r="D18" s="46">
        <v>1978221.28</v>
      </c>
      <c r="E18" s="46">
        <v>802578.87999999989</v>
      </c>
      <c r="F18" s="46">
        <v>802578.87999999989</v>
      </c>
      <c r="G18" s="46">
        <f t="shared" si="2"/>
        <v>1175642.4000000001</v>
      </c>
    </row>
    <row r="19" spans="1:7" x14ac:dyDescent="0.25">
      <c r="A19" s="57" t="s">
        <v>378</v>
      </c>
      <c r="B19" s="46">
        <f>SUM(B20:B26)</f>
        <v>76359467.269999996</v>
      </c>
      <c r="C19" s="46">
        <f t="shared" ref="C19:G19" si="3">SUM(C20:C26)</f>
        <v>18185504.269999996</v>
      </c>
      <c r="D19" s="46">
        <f t="shared" si="3"/>
        <v>94544971.539999992</v>
      </c>
      <c r="E19" s="46">
        <f t="shared" si="3"/>
        <v>31786687.389999997</v>
      </c>
      <c r="F19" s="46">
        <f t="shared" si="3"/>
        <v>31089987.199999999</v>
      </c>
      <c r="G19" s="46">
        <f t="shared" si="3"/>
        <v>62758284.150000006</v>
      </c>
    </row>
    <row r="20" spans="1:7" x14ac:dyDescent="0.25">
      <c r="A20" s="76" t="s">
        <v>516</v>
      </c>
      <c r="B20" s="46">
        <v>1245500.08</v>
      </c>
      <c r="C20" s="46">
        <v>790000</v>
      </c>
      <c r="D20" s="46">
        <v>2035500.08</v>
      </c>
      <c r="E20" s="46">
        <v>572513.69999999995</v>
      </c>
      <c r="F20" s="46">
        <v>572513.69999999995</v>
      </c>
      <c r="G20" s="46">
        <f t="shared" si="2"/>
        <v>1462986.3800000001</v>
      </c>
    </row>
    <row r="21" spans="1:7" x14ac:dyDescent="0.25">
      <c r="A21" s="76" t="s">
        <v>379</v>
      </c>
      <c r="B21" s="46">
        <v>58716073.939999998</v>
      </c>
      <c r="C21" s="46">
        <v>16468272.339999998</v>
      </c>
      <c r="D21" s="46">
        <v>75184346.280000001</v>
      </c>
      <c r="E21" s="46">
        <v>27217368.499999996</v>
      </c>
      <c r="F21" s="46">
        <v>26520668.309999999</v>
      </c>
      <c r="G21" s="46">
        <f t="shared" si="2"/>
        <v>47966977.780000001</v>
      </c>
    </row>
    <row r="22" spans="1:7" x14ac:dyDescent="0.25">
      <c r="A22" s="76" t="s">
        <v>380</v>
      </c>
      <c r="B22" s="46">
        <v>1824347.55</v>
      </c>
      <c r="C22" s="46">
        <v>-50000</v>
      </c>
      <c r="D22" s="46">
        <v>1774347.55</v>
      </c>
      <c r="E22" s="46">
        <v>628683.03</v>
      </c>
      <c r="F22" s="46">
        <v>628683.03</v>
      </c>
      <c r="G22" s="46">
        <f t="shared" si="2"/>
        <v>1145664.52</v>
      </c>
    </row>
    <row r="23" spans="1:7" x14ac:dyDescent="0.25">
      <c r="A23" s="76" t="s">
        <v>381</v>
      </c>
      <c r="B23" s="46">
        <v>1315181.27</v>
      </c>
      <c r="C23" s="46">
        <v>0</v>
      </c>
      <c r="D23" s="46">
        <v>1315181.27</v>
      </c>
      <c r="E23" s="46">
        <v>411751.64000000007</v>
      </c>
      <c r="F23" s="46">
        <v>411751.64000000007</v>
      </c>
      <c r="G23" s="46">
        <f t="shared" si="2"/>
        <v>903429.62999999989</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13258364.43</v>
      </c>
      <c r="C26" s="46">
        <v>977231.93</v>
      </c>
      <c r="D26" s="46">
        <v>14235596.359999999</v>
      </c>
      <c r="E26" s="46">
        <v>2956370.5199999996</v>
      </c>
      <c r="F26" s="46">
        <v>2956370.5199999996</v>
      </c>
      <c r="G26" s="46">
        <f t="shared" si="2"/>
        <v>11279225.84</v>
      </c>
    </row>
    <row r="27" spans="1:7" x14ac:dyDescent="0.25">
      <c r="A27" s="57" t="s">
        <v>384</v>
      </c>
      <c r="B27" s="46">
        <f>SUM(B28:B36)</f>
        <v>8725334.1899999995</v>
      </c>
      <c r="C27" s="46">
        <f t="shared" ref="C27:F27" si="4">SUM(C28:C36)</f>
        <v>-110000</v>
      </c>
      <c r="D27" s="46">
        <f t="shared" si="4"/>
        <v>8615334.1899999995</v>
      </c>
      <c r="E27" s="46">
        <f t="shared" si="4"/>
        <v>1591482.6400000001</v>
      </c>
      <c r="F27" s="46">
        <f t="shared" si="4"/>
        <v>1591482.6400000001</v>
      </c>
      <c r="G27" s="46">
        <f t="shared" si="2"/>
        <v>7023851.5499999989</v>
      </c>
    </row>
    <row r="28" spans="1:7" x14ac:dyDescent="0.25">
      <c r="A28" s="79" t="s">
        <v>385</v>
      </c>
      <c r="B28" s="46">
        <v>8725334.1899999995</v>
      </c>
      <c r="C28" s="46">
        <v>-110000</v>
      </c>
      <c r="D28" s="46">
        <v>8615334.1899999995</v>
      </c>
      <c r="E28" s="46">
        <v>1591482.6400000001</v>
      </c>
      <c r="F28" s="46">
        <v>1591482.6400000001</v>
      </c>
      <c r="G28" s="46">
        <f t="shared" si="2"/>
        <v>7023851.5499999989</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128467.29000000001</v>
      </c>
      <c r="D43" s="4">
        <f t="shared" si="6"/>
        <v>128467.29000000001</v>
      </c>
      <c r="E43" s="4">
        <f t="shared" si="6"/>
        <v>18750</v>
      </c>
      <c r="F43" s="4">
        <f t="shared" si="6"/>
        <v>18750</v>
      </c>
      <c r="G43" s="4">
        <f t="shared" si="6"/>
        <v>109717.29000000001</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128467.29000000001</v>
      </c>
      <c r="D53" s="46">
        <f t="shared" si="9"/>
        <v>128467.29000000001</v>
      </c>
      <c r="E53" s="46">
        <f t="shared" si="9"/>
        <v>18750</v>
      </c>
      <c r="F53" s="46">
        <f t="shared" si="9"/>
        <v>18750</v>
      </c>
      <c r="G53" s="46">
        <f t="shared" si="9"/>
        <v>109717.29000000001</v>
      </c>
    </row>
    <row r="54" spans="1:7" x14ac:dyDescent="0.25">
      <c r="A54" s="79" t="s">
        <v>516</v>
      </c>
      <c r="B54" s="46">
        <v>0</v>
      </c>
      <c r="C54" s="46">
        <v>0</v>
      </c>
      <c r="D54" s="46">
        <v>0</v>
      </c>
      <c r="E54" s="46">
        <v>0</v>
      </c>
      <c r="F54" s="46">
        <v>0</v>
      </c>
      <c r="G54" s="46">
        <f t="shared" si="8"/>
        <v>0</v>
      </c>
    </row>
    <row r="55" spans="1:7" x14ac:dyDescent="0.25">
      <c r="A55" s="79" t="s">
        <v>379</v>
      </c>
      <c r="B55" s="46">
        <v>0</v>
      </c>
      <c r="C55" s="46">
        <v>128467.29000000001</v>
      </c>
      <c r="D55" s="46">
        <v>128467.29000000001</v>
      </c>
      <c r="E55" s="46">
        <v>18750</v>
      </c>
      <c r="F55" s="46">
        <v>18750</v>
      </c>
      <c r="G55" s="46">
        <f t="shared" si="8"/>
        <v>109717.29000000001</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172901600</v>
      </c>
      <c r="C77" s="4">
        <f t="shared" ref="C77:G77" si="12">C43+C9</f>
        <v>18006342.999999996</v>
      </c>
      <c r="D77" s="4">
        <f t="shared" si="12"/>
        <v>190907942.99999997</v>
      </c>
      <c r="E77" s="4">
        <f t="shared" si="12"/>
        <v>68041323.879999995</v>
      </c>
      <c r="F77" s="4">
        <f t="shared" si="12"/>
        <v>67321265.810000002</v>
      </c>
      <c r="G77" s="4">
        <f t="shared" si="12"/>
        <v>122866619.12</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67310146.609999985</v>
      </c>
      <c r="C9" s="119">
        <f t="shared" ref="C9:G9" si="0">SUM(C10,C11,C12,C15,C16,C19)</f>
        <v>193282.83000000002</v>
      </c>
      <c r="D9" s="119">
        <f t="shared" si="0"/>
        <v>67503429.439999983</v>
      </c>
      <c r="E9" s="119">
        <f t="shared" si="0"/>
        <v>27298769.840000015</v>
      </c>
      <c r="F9" s="119">
        <f t="shared" si="0"/>
        <v>27275411.770000011</v>
      </c>
      <c r="G9" s="119">
        <f t="shared" si="0"/>
        <v>40204659.599999964</v>
      </c>
    </row>
    <row r="10" spans="1:7" x14ac:dyDescent="0.25">
      <c r="A10" s="57" t="s">
        <v>513</v>
      </c>
      <c r="B10" s="73">
        <v>67310146.609999985</v>
      </c>
      <c r="C10" s="73">
        <v>193282.83000000002</v>
      </c>
      <c r="D10" s="73">
        <v>67503429.439999983</v>
      </c>
      <c r="E10" s="73">
        <v>27298769.840000015</v>
      </c>
      <c r="F10" s="73">
        <v>27275411.770000011</v>
      </c>
      <c r="G10" s="74">
        <f>D10-E10</f>
        <v>40204659.599999964</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67310146.609999985</v>
      </c>
      <c r="C33" s="37">
        <f t="shared" ref="C33:G33" si="8">C21+C9</f>
        <v>193282.83000000002</v>
      </c>
      <c r="D33" s="37">
        <f t="shared" si="8"/>
        <v>67503429.439999983</v>
      </c>
      <c r="E33" s="37">
        <f t="shared" si="8"/>
        <v>27298769.840000015</v>
      </c>
      <c r="F33" s="37">
        <f t="shared" si="8"/>
        <v>27275411.770000011</v>
      </c>
      <c r="G33" s="37">
        <f t="shared" si="8"/>
        <v>40204659.599999964</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MUNICIPIO DOCTOR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121751600</v>
      </c>
      <c r="C7" s="36">
        <f t="shared" ref="C7:G7" si="0">SUM(C8:C19)</f>
        <v>127839180</v>
      </c>
      <c r="D7" s="36">
        <f t="shared" si="0"/>
        <v>134231139</v>
      </c>
      <c r="E7" s="36">
        <f t="shared" si="0"/>
        <v>140942695.95000002</v>
      </c>
      <c r="F7" s="36">
        <f t="shared" si="0"/>
        <v>147989830.7475</v>
      </c>
      <c r="G7" s="36">
        <f t="shared" si="0"/>
        <v>155389322.28487504</v>
      </c>
    </row>
    <row r="8" spans="1:7" x14ac:dyDescent="0.25">
      <c r="A8" s="62" t="s">
        <v>213</v>
      </c>
      <c r="B8" s="59">
        <v>8705000</v>
      </c>
      <c r="C8" s="59">
        <v>9140250</v>
      </c>
      <c r="D8" s="59">
        <v>9597262.5</v>
      </c>
      <c r="E8" s="59">
        <v>10077125.625</v>
      </c>
      <c r="F8" s="59">
        <v>10580981.90625</v>
      </c>
      <c r="G8" s="59">
        <v>11110031.0015625</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3648800</v>
      </c>
      <c r="C11" s="59">
        <v>3831240</v>
      </c>
      <c r="D11" s="59">
        <v>4022802</v>
      </c>
      <c r="E11" s="59">
        <v>4223942.1000000006</v>
      </c>
      <c r="F11" s="59">
        <v>4435139.205000001</v>
      </c>
      <c r="G11" s="59">
        <v>4656896.1652500015</v>
      </c>
    </row>
    <row r="12" spans="1:7" x14ac:dyDescent="0.25">
      <c r="A12" s="62" t="s">
        <v>217</v>
      </c>
      <c r="B12" s="59">
        <v>354000</v>
      </c>
      <c r="C12" s="59">
        <v>371700</v>
      </c>
      <c r="D12" s="59">
        <v>390285</v>
      </c>
      <c r="E12" s="59">
        <v>409799.25</v>
      </c>
      <c r="F12" s="59">
        <v>430289.21250000002</v>
      </c>
      <c r="G12" s="59">
        <v>451803.67312500003</v>
      </c>
    </row>
    <row r="13" spans="1:7" x14ac:dyDescent="0.25">
      <c r="A13" s="62" t="s">
        <v>218</v>
      </c>
      <c r="B13" s="59">
        <v>773000</v>
      </c>
      <c r="C13" s="59">
        <v>811650</v>
      </c>
      <c r="D13" s="59">
        <v>852232.5</v>
      </c>
      <c r="E13" s="59">
        <v>894844.125</v>
      </c>
      <c r="F13" s="59">
        <v>939586.33125000005</v>
      </c>
      <c r="G13" s="59">
        <v>986565.64781250013</v>
      </c>
    </row>
    <row r="14" spans="1:7" x14ac:dyDescent="0.25">
      <c r="A14" s="63" t="s">
        <v>417</v>
      </c>
      <c r="B14" s="59">
        <v>0</v>
      </c>
      <c r="C14" s="59">
        <v>0</v>
      </c>
      <c r="D14" s="59">
        <v>0</v>
      </c>
      <c r="E14" s="59">
        <v>0</v>
      </c>
      <c r="F14" s="59">
        <v>0</v>
      </c>
      <c r="G14" s="59">
        <v>0</v>
      </c>
    </row>
    <row r="15" spans="1:7" x14ac:dyDescent="0.25">
      <c r="A15" s="63" t="s">
        <v>418</v>
      </c>
      <c r="B15" s="59">
        <v>92452800</v>
      </c>
      <c r="C15" s="59">
        <v>97075440</v>
      </c>
      <c r="D15" s="59">
        <v>101929212</v>
      </c>
      <c r="E15" s="59">
        <v>107025672.60000001</v>
      </c>
      <c r="F15" s="59">
        <v>112376956.23000002</v>
      </c>
      <c r="G15" s="59">
        <v>117995804.04150003</v>
      </c>
    </row>
    <row r="16" spans="1:7" x14ac:dyDescent="0.25">
      <c r="A16" s="64" t="s">
        <v>419</v>
      </c>
      <c r="B16" s="59">
        <v>913000</v>
      </c>
      <c r="C16" s="59">
        <v>958650</v>
      </c>
      <c r="D16" s="59">
        <v>1006582.5</v>
      </c>
      <c r="E16" s="59">
        <v>1056911.625</v>
      </c>
      <c r="F16" s="59">
        <v>1109757.20625</v>
      </c>
      <c r="G16" s="59">
        <v>1165245.0665625001</v>
      </c>
    </row>
    <row r="17" spans="1:7" x14ac:dyDescent="0.25">
      <c r="A17" s="62" t="s">
        <v>238</v>
      </c>
      <c r="B17" s="59">
        <v>14905000</v>
      </c>
      <c r="C17" s="59">
        <v>15650250</v>
      </c>
      <c r="D17" s="59">
        <v>16432762.5</v>
      </c>
      <c r="E17" s="59">
        <v>17254400.625</v>
      </c>
      <c r="F17" s="59">
        <v>18117120.65625</v>
      </c>
      <c r="G17" s="59">
        <v>19022976.689062502</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51150000</v>
      </c>
      <c r="C21" s="12">
        <f t="shared" ref="C21:G21" si="1">SUM(C22:C26)</f>
        <v>53707500</v>
      </c>
      <c r="D21" s="12">
        <f t="shared" si="1"/>
        <v>56392875</v>
      </c>
      <c r="E21" s="12">
        <f t="shared" si="1"/>
        <v>59212518.75</v>
      </c>
      <c r="F21" s="12">
        <f t="shared" si="1"/>
        <v>62173144.6875</v>
      </c>
      <c r="G21" s="12">
        <f t="shared" si="1"/>
        <v>65281801.921875</v>
      </c>
    </row>
    <row r="22" spans="1:7" x14ac:dyDescent="0.25">
      <c r="A22" s="62" t="s">
        <v>422</v>
      </c>
      <c r="B22" s="59">
        <v>51150000</v>
      </c>
      <c r="C22" s="59">
        <v>53707500</v>
      </c>
      <c r="D22" s="59">
        <v>56392875</v>
      </c>
      <c r="E22" s="59">
        <v>59212518.75</v>
      </c>
      <c r="F22" s="59">
        <v>62173144.6875</v>
      </c>
      <c r="G22" s="59">
        <v>65281801.921875</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172901600</v>
      </c>
      <c r="C31" s="12">
        <f t="shared" ref="C31:F31" si="3">C28+C21+C7</f>
        <v>181546680</v>
      </c>
      <c r="D31" s="12">
        <f t="shared" si="3"/>
        <v>190624014</v>
      </c>
      <c r="E31" s="12">
        <f t="shared" si="3"/>
        <v>200155214.70000002</v>
      </c>
      <c r="F31" s="12">
        <f t="shared" si="3"/>
        <v>210162975.435</v>
      </c>
      <c r="G31" s="12">
        <f>G28+G21+G7</f>
        <v>220671124.20675004</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MUNICIPIO DOCTOR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172901599.99999997</v>
      </c>
      <c r="C7" s="39">
        <f t="shared" ref="C7:G7" si="0">SUM(C8:C16)</f>
        <v>181546680</v>
      </c>
      <c r="D7" s="39">
        <f t="shared" si="0"/>
        <v>190624014</v>
      </c>
      <c r="E7" s="39">
        <f t="shared" si="0"/>
        <v>200155214.70000002</v>
      </c>
      <c r="F7" s="39">
        <f t="shared" si="0"/>
        <v>210162975.435</v>
      </c>
      <c r="G7" s="39">
        <f t="shared" si="0"/>
        <v>220671124.20675004</v>
      </c>
    </row>
    <row r="8" spans="1:7" x14ac:dyDescent="0.25">
      <c r="A8" s="57" t="s">
        <v>523</v>
      </c>
      <c r="B8" s="59">
        <v>67310146.609999999</v>
      </c>
      <c r="C8" s="59">
        <v>70675653.940500006</v>
      </c>
      <c r="D8" s="59">
        <v>74209436.637525007</v>
      </c>
      <c r="E8" s="59">
        <v>77919908.469401255</v>
      </c>
      <c r="F8" s="59">
        <v>81815903.89287132</v>
      </c>
      <c r="G8" s="59">
        <v>85906699.087514892</v>
      </c>
    </row>
    <row r="9" spans="1:7" x14ac:dyDescent="0.25">
      <c r="A9" s="57" t="s">
        <v>524</v>
      </c>
      <c r="B9" s="59">
        <v>10570910.74</v>
      </c>
      <c r="C9" s="59">
        <v>11099456.277000001</v>
      </c>
      <c r="D9" s="59">
        <v>11654429.090850001</v>
      </c>
      <c r="E9" s="59">
        <v>12237150.545392502</v>
      </c>
      <c r="F9" s="59">
        <v>12849008.072662128</v>
      </c>
      <c r="G9" s="59">
        <v>13491458.476295235</v>
      </c>
    </row>
    <row r="10" spans="1:7" x14ac:dyDescent="0.25">
      <c r="A10" s="57" t="s">
        <v>431</v>
      </c>
      <c r="B10" s="59">
        <v>31188864.600000001</v>
      </c>
      <c r="C10" s="59">
        <v>32748307.830000002</v>
      </c>
      <c r="D10" s="59">
        <v>34385723.221500002</v>
      </c>
      <c r="E10" s="59">
        <v>36105009.382575005</v>
      </c>
      <c r="F10" s="59">
        <v>37910259.851703756</v>
      </c>
      <c r="G10" s="59">
        <v>39805772.844288945</v>
      </c>
    </row>
    <row r="11" spans="1:7" x14ac:dyDescent="0.25">
      <c r="A11" s="58" t="s">
        <v>432</v>
      </c>
      <c r="B11" s="59">
        <v>24604511.289999999</v>
      </c>
      <c r="C11" s="59">
        <v>25834736.854499999</v>
      </c>
      <c r="D11" s="59">
        <v>27126473.697225001</v>
      </c>
      <c r="E11" s="59">
        <v>28482797.382086251</v>
      </c>
      <c r="F11" s="59">
        <v>29906937.251190566</v>
      </c>
      <c r="G11" s="59">
        <v>31402284.113750096</v>
      </c>
    </row>
    <row r="12" spans="1:7" x14ac:dyDescent="0.25">
      <c r="A12" s="58" t="s">
        <v>525</v>
      </c>
      <c r="B12" s="59">
        <v>2348250</v>
      </c>
      <c r="C12" s="59">
        <v>2465662.5</v>
      </c>
      <c r="D12" s="59">
        <v>2588945.625</v>
      </c>
      <c r="E12" s="59">
        <v>2718392.90625</v>
      </c>
      <c r="F12" s="59">
        <v>2854312.5515625002</v>
      </c>
      <c r="G12" s="59">
        <v>2997028.1791406255</v>
      </c>
    </row>
    <row r="13" spans="1:7" x14ac:dyDescent="0.25">
      <c r="A13" s="57" t="s">
        <v>433</v>
      </c>
      <c r="B13" s="59">
        <v>34234000.000000007</v>
      </c>
      <c r="C13" s="59">
        <v>35945700.000000007</v>
      </c>
      <c r="D13" s="59">
        <v>37742985.000000007</v>
      </c>
      <c r="E13" s="59">
        <v>39630134.250000007</v>
      </c>
      <c r="F13" s="59">
        <v>41611640.962500006</v>
      </c>
      <c r="G13" s="59">
        <v>43692223.010625005</v>
      </c>
    </row>
    <row r="14" spans="1:7" x14ac:dyDescent="0.25">
      <c r="A14" s="58" t="s">
        <v>434</v>
      </c>
      <c r="B14" s="59">
        <v>2394916.7599999998</v>
      </c>
      <c r="C14" s="59">
        <v>2514662.5979999998</v>
      </c>
      <c r="D14" s="59">
        <v>2640395.7278999998</v>
      </c>
      <c r="E14" s="59">
        <v>2772415.5142950001</v>
      </c>
      <c r="F14" s="59">
        <v>2911036.2900097501</v>
      </c>
      <c r="G14" s="59">
        <v>3056588.1045102375</v>
      </c>
    </row>
    <row r="15" spans="1:7" x14ac:dyDescent="0.25">
      <c r="A15" s="57" t="s">
        <v>435</v>
      </c>
      <c r="B15" s="59">
        <v>250000</v>
      </c>
      <c r="C15" s="59">
        <v>262500</v>
      </c>
      <c r="D15" s="59">
        <v>275625</v>
      </c>
      <c r="E15" s="59">
        <v>289406.25</v>
      </c>
      <c r="F15" s="59">
        <v>303876.5625</v>
      </c>
      <c r="G15" s="59">
        <v>319070.390625</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172901599.99999997</v>
      </c>
      <c r="C29" s="40">
        <f t="shared" si="2"/>
        <v>181546680</v>
      </c>
      <c r="D29" s="40">
        <f t="shared" si="2"/>
        <v>190624014</v>
      </c>
      <c r="E29" s="40">
        <f t="shared" si="2"/>
        <v>200155214.70000002</v>
      </c>
      <c r="F29" s="40">
        <f t="shared" si="2"/>
        <v>210162975.435</v>
      </c>
      <c r="G29" s="40">
        <f t="shared" si="2"/>
        <v>220671124.20675004</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122185618.95</v>
      </c>
    </row>
    <row r="7" spans="1:7" x14ac:dyDescent="0.25">
      <c r="A7" s="62" t="s">
        <v>492</v>
      </c>
      <c r="B7" s="59">
        <v>0</v>
      </c>
      <c r="C7" s="59">
        <v>0</v>
      </c>
      <c r="D7" s="59">
        <v>0</v>
      </c>
      <c r="E7" s="59">
        <v>0</v>
      </c>
      <c r="F7" s="59">
        <v>0</v>
      </c>
      <c r="G7" s="59">
        <v>11472397.699999999</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2551629.54</v>
      </c>
    </row>
    <row r="11" spans="1:7" x14ac:dyDescent="0.25">
      <c r="A11" s="62" t="s">
        <v>496</v>
      </c>
      <c r="B11" s="59">
        <v>0</v>
      </c>
      <c r="C11" s="59">
        <v>0</v>
      </c>
      <c r="D11" s="59">
        <v>0</v>
      </c>
      <c r="E11" s="59">
        <v>0</v>
      </c>
      <c r="F11" s="59">
        <v>0</v>
      </c>
      <c r="G11" s="59">
        <v>233569.03999999998</v>
      </c>
    </row>
    <row r="12" spans="1:7" x14ac:dyDescent="0.25">
      <c r="A12" s="62" t="s">
        <v>497</v>
      </c>
      <c r="B12" s="59">
        <v>0</v>
      </c>
      <c r="C12" s="59">
        <v>0</v>
      </c>
      <c r="D12" s="59">
        <v>0</v>
      </c>
      <c r="E12" s="59">
        <v>0</v>
      </c>
      <c r="F12" s="59">
        <v>0</v>
      </c>
      <c r="G12" s="59">
        <v>995264.12000000011</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94875230</v>
      </c>
    </row>
    <row r="15" spans="1:7" x14ac:dyDescent="0.25">
      <c r="A15" s="64" t="s">
        <v>499</v>
      </c>
      <c r="B15" s="59">
        <v>0</v>
      </c>
      <c r="C15" s="59">
        <v>0</v>
      </c>
      <c r="D15" s="59">
        <v>0</v>
      </c>
      <c r="E15" s="59">
        <v>0</v>
      </c>
      <c r="F15" s="59">
        <v>0</v>
      </c>
      <c r="G15" s="59">
        <v>1233249.46</v>
      </c>
    </row>
    <row r="16" spans="1:7" x14ac:dyDescent="0.25">
      <c r="A16" s="62" t="s">
        <v>509</v>
      </c>
      <c r="B16" s="59">
        <v>0</v>
      </c>
      <c r="C16" s="59">
        <v>0</v>
      </c>
      <c r="D16" s="59">
        <v>0</v>
      </c>
      <c r="E16" s="59">
        <v>0</v>
      </c>
      <c r="F16" s="59">
        <v>0</v>
      </c>
      <c r="G16" s="59">
        <v>10824279.09</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53711927.090000004</v>
      </c>
    </row>
    <row r="21" spans="1:7" x14ac:dyDescent="0.25">
      <c r="A21" s="62" t="s">
        <v>501</v>
      </c>
      <c r="B21" s="59">
        <v>0</v>
      </c>
      <c r="C21" s="59">
        <v>0</v>
      </c>
      <c r="D21" s="59">
        <v>0</v>
      </c>
      <c r="E21" s="59">
        <v>0</v>
      </c>
      <c r="F21" s="59">
        <v>0</v>
      </c>
      <c r="G21" s="59">
        <v>52964833</v>
      </c>
    </row>
    <row r="22" spans="1:7" x14ac:dyDescent="0.25">
      <c r="A22" s="62" t="s">
        <v>502</v>
      </c>
      <c r="B22" s="59">
        <v>0</v>
      </c>
      <c r="C22" s="59">
        <v>0</v>
      </c>
      <c r="D22" s="59">
        <v>0</v>
      </c>
      <c r="E22" s="59">
        <v>0</v>
      </c>
      <c r="F22" s="59">
        <v>0</v>
      </c>
      <c r="G22" s="59">
        <v>747094.09000000008</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175897546.04000002</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154473373.88</v>
      </c>
    </row>
    <row r="7" spans="1:7" x14ac:dyDescent="0.25">
      <c r="A7" s="57" t="s">
        <v>523</v>
      </c>
      <c r="B7" s="59">
        <v>0</v>
      </c>
      <c r="C7" s="59">
        <v>0</v>
      </c>
      <c r="D7" s="59">
        <v>0</v>
      </c>
      <c r="E7" s="59">
        <v>0</v>
      </c>
      <c r="F7" s="59">
        <v>0</v>
      </c>
      <c r="G7" s="59">
        <v>60953843.145000026</v>
      </c>
    </row>
    <row r="8" spans="1:7" x14ac:dyDescent="0.25">
      <c r="A8" s="57" t="s">
        <v>524</v>
      </c>
      <c r="B8" s="59">
        <v>0</v>
      </c>
      <c r="C8" s="59">
        <v>0</v>
      </c>
      <c r="D8" s="59">
        <v>0</v>
      </c>
      <c r="E8" s="59">
        <v>0</v>
      </c>
      <c r="F8" s="59">
        <v>0</v>
      </c>
      <c r="G8" s="59">
        <v>9775716.75</v>
      </c>
    </row>
    <row r="9" spans="1:7" x14ac:dyDescent="0.25">
      <c r="A9" s="57" t="s">
        <v>431</v>
      </c>
      <c r="B9" s="59">
        <v>0</v>
      </c>
      <c r="C9" s="59">
        <v>0</v>
      </c>
      <c r="D9" s="59">
        <v>0</v>
      </c>
      <c r="E9" s="59">
        <v>0</v>
      </c>
      <c r="F9" s="59">
        <v>0</v>
      </c>
      <c r="G9" s="59">
        <v>25121614.869999997</v>
      </c>
    </row>
    <row r="10" spans="1:7" ht="30" customHeight="1" x14ac:dyDescent="0.25">
      <c r="A10" s="58" t="s">
        <v>432</v>
      </c>
      <c r="B10" s="59">
        <v>0</v>
      </c>
      <c r="C10" s="59">
        <v>0</v>
      </c>
      <c r="D10" s="59">
        <v>0</v>
      </c>
      <c r="E10" s="59">
        <v>0</v>
      </c>
      <c r="F10" s="59">
        <v>0</v>
      </c>
      <c r="G10" s="59">
        <v>25156953.864999998</v>
      </c>
    </row>
    <row r="11" spans="1:7" ht="30" customHeight="1" x14ac:dyDescent="0.25">
      <c r="A11" s="58" t="s">
        <v>525</v>
      </c>
      <c r="B11" s="59">
        <v>0</v>
      </c>
      <c r="C11" s="59">
        <v>0</v>
      </c>
      <c r="D11" s="59">
        <v>0</v>
      </c>
      <c r="E11" s="59">
        <v>0</v>
      </c>
      <c r="F11" s="59">
        <v>0</v>
      </c>
      <c r="G11" s="59">
        <v>1559283.08</v>
      </c>
    </row>
    <row r="12" spans="1:7" x14ac:dyDescent="0.25">
      <c r="A12" s="57" t="s">
        <v>433</v>
      </c>
      <c r="B12" s="59">
        <v>0</v>
      </c>
      <c r="C12" s="59">
        <v>0</v>
      </c>
      <c r="D12" s="59">
        <v>0</v>
      </c>
      <c r="E12" s="59">
        <v>0</v>
      </c>
      <c r="F12" s="59">
        <v>0</v>
      </c>
      <c r="G12" s="59">
        <v>30486753.789999999</v>
      </c>
    </row>
    <row r="13" spans="1:7" ht="30" customHeight="1" x14ac:dyDescent="0.25">
      <c r="A13" s="58" t="s">
        <v>434</v>
      </c>
      <c r="B13" s="59">
        <v>0</v>
      </c>
      <c r="C13" s="59">
        <v>0</v>
      </c>
      <c r="D13" s="59">
        <v>0</v>
      </c>
      <c r="E13" s="59">
        <v>0</v>
      </c>
      <c r="F13" s="59">
        <v>0</v>
      </c>
      <c r="G13" s="59">
        <v>1197458.3799999999</v>
      </c>
    </row>
    <row r="14" spans="1:7" x14ac:dyDescent="0.25">
      <c r="A14" s="57" t="s">
        <v>435</v>
      </c>
      <c r="B14" s="59">
        <v>0</v>
      </c>
      <c r="C14" s="59">
        <v>0</v>
      </c>
      <c r="D14" s="59">
        <v>0</v>
      </c>
      <c r="E14" s="59">
        <v>0</v>
      </c>
      <c r="F14" s="59">
        <v>0</v>
      </c>
      <c r="G14" s="59">
        <v>221750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18750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18750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154492123.88</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CUENTA PUBLICA</cp:lastModifiedBy>
  <dcterms:created xsi:type="dcterms:W3CDTF">2023-03-16T22:14:51Z</dcterms:created>
  <dcterms:modified xsi:type="dcterms:W3CDTF">2025-07-28T18:49:02Z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